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1\АНАЛИТИКА К ЗАКОНОПРОЕКТАМ\33 сессия\Поправки в бюджет\аналитическая записка\"/>
    </mc:Choice>
  </mc:AlternateContent>
  <bookViews>
    <workbookView xWindow="0" yWindow="0" windowWidth="28800" windowHeight="12435"/>
  </bookViews>
  <sheets>
    <sheet name="2021 год" sheetId="3" r:id="rId1"/>
    <sheet name="Лист2" sheetId="4" r:id="rId2"/>
  </sheets>
  <definedNames>
    <definedName name="_xlnm._FilterDatabase" localSheetId="0" hidden="1">'2021 год'!$A$4:$M$226</definedName>
    <definedName name="OLE_LINK1" localSheetId="0">'2021 год'!$C$63</definedName>
    <definedName name="_xlnm.Print_Titles" localSheetId="0">'2021 год'!$4:$4</definedName>
    <definedName name="_xlnm.Print_Area" localSheetId="0">'2021 год'!$A$1:$L$226</definedName>
  </definedNames>
  <calcPr calcId="152511"/>
</workbook>
</file>

<file path=xl/calcChain.xml><?xml version="1.0" encoding="utf-8"?>
<calcChain xmlns="http://schemas.openxmlformats.org/spreadsheetml/2006/main">
  <c r="G194" i="3" l="1"/>
  <c r="L6" i="3"/>
  <c r="L5" i="3"/>
  <c r="K148" i="3"/>
  <c r="K135" i="3"/>
  <c r="K129" i="3"/>
  <c r="K127" i="3"/>
  <c r="K122" i="3"/>
  <c r="K102" i="3"/>
  <c r="K91" i="3"/>
  <c r="K65" i="3"/>
  <c r="K56" i="3"/>
  <c r="K52" i="3"/>
  <c r="K39" i="3"/>
  <c r="K33" i="3"/>
  <c r="K30" i="3"/>
  <c r="K14" i="3"/>
  <c r="K13" i="3"/>
  <c r="K12" i="3"/>
  <c r="K11" i="3"/>
  <c r="K8" i="3"/>
  <c r="K7" i="3"/>
  <c r="K6" i="3"/>
  <c r="K5" i="3"/>
  <c r="I226" i="3"/>
  <c r="I225" i="3"/>
  <c r="I223"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8" i="3"/>
  <c r="I167" i="3"/>
  <c r="I166" i="3"/>
  <c r="I164" i="3"/>
  <c r="I163" i="3"/>
  <c r="I162" i="3"/>
  <c r="I159" i="3"/>
  <c r="I158" i="3"/>
  <c r="I157" i="3"/>
  <c r="I156" i="3"/>
  <c r="I154" i="3"/>
  <c r="I153" i="3"/>
  <c r="I152" i="3"/>
  <c r="I151" i="3"/>
  <c r="I150" i="3"/>
  <c r="L7" i="3" l="1"/>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1" i="3"/>
  <c r="L42" i="3"/>
  <c r="L44" i="3"/>
  <c r="L45" i="3"/>
  <c r="L46" i="3"/>
  <c r="L47" i="3"/>
  <c r="L48" i="3"/>
  <c r="L49" i="3"/>
  <c r="L50" i="3"/>
  <c r="L51" i="3"/>
  <c r="L52" i="3"/>
  <c r="L53" i="3"/>
  <c r="L54" i="3"/>
  <c r="L55" i="3"/>
  <c r="L56" i="3"/>
  <c r="L57" i="3"/>
  <c r="L58" i="3"/>
  <c r="L59" i="3"/>
  <c r="L60" i="3"/>
  <c r="L61" i="3"/>
  <c r="L62" i="3"/>
  <c r="L63" i="3"/>
  <c r="L64" i="3"/>
  <c r="L65" i="3"/>
  <c r="L66" i="3"/>
  <c r="L67" i="3"/>
  <c r="L68" i="3"/>
  <c r="L69" i="3"/>
  <c r="L70"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2" i="3"/>
  <c r="L103" i="3"/>
  <c r="L104" i="3"/>
  <c r="L105" i="3"/>
  <c r="L106" i="3"/>
  <c r="L107" i="3"/>
  <c r="L108" i="3"/>
  <c r="L109" i="3"/>
  <c r="L110" i="3"/>
  <c r="L111" i="3"/>
  <c r="L112" i="3"/>
  <c r="L113" i="3"/>
  <c r="L114" i="3"/>
  <c r="L115" i="3"/>
  <c r="L116" i="3"/>
  <c r="L117" i="3"/>
  <c r="L118" i="3"/>
  <c r="L119" i="3"/>
  <c r="L120" i="3"/>
  <c r="L121" i="3"/>
  <c r="L122" i="3"/>
  <c r="L123" i="3"/>
  <c r="L124" i="3"/>
  <c r="L125" i="3"/>
  <c r="L127" i="3"/>
  <c r="L128" i="3"/>
  <c r="L129" i="3"/>
  <c r="L131" i="3"/>
  <c r="L132" i="3"/>
  <c r="L133" i="3"/>
  <c r="L134" i="3"/>
  <c r="L135" i="3"/>
  <c r="L136" i="3"/>
  <c r="L137" i="3"/>
  <c r="L138" i="3"/>
  <c r="L139" i="3"/>
  <c r="L140" i="3"/>
  <c r="L142" i="3"/>
  <c r="L143" i="3"/>
  <c r="L144" i="3"/>
  <c r="L145" i="3"/>
  <c r="L146" i="3"/>
  <c r="L148" i="3"/>
  <c r="K9" i="3"/>
  <c r="K10" i="3"/>
  <c r="K15" i="3"/>
  <c r="K16" i="3"/>
  <c r="K17" i="3"/>
  <c r="K18" i="3"/>
  <c r="K19" i="3"/>
  <c r="K20" i="3"/>
  <c r="K21" i="3"/>
  <c r="K22" i="3"/>
  <c r="K23" i="3"/>
  <c r="K24" i="3"/>
  <c r="K25" i="3"/>
  <c r="K26" i="3"/>
  <c r="K27" i="3"/>
  <c r="K28" i="3"/>
  <c r="K29" i="3"/>
  <c r="K31" i="3"/>
  <c r="K32" i="3"/>
  <c r="K34" i="3"/>
  <c r="K35" i="3"/>
  <c r="K36" i="3"/>
  <c r="K37" i="3"/>
  <c r="K38" i="3"/>
  <c r="K41" i="3"/>
  <c r="K42" i="3"/>
  <c r="K44" i="3"/>
  <c r="K45" i="3"/>
  <c r="K46" i="3"/>
  <c r="K47" i="3"/>
  <c r="K48" i="3"/>
  <c r="K49" i="3"/>
  <c r="K50" i="3"/>
  <c r="K51" i="3"/>
  <c r="K53" i="3"/>
  <c r="K54" i="3"/>
  <c r="K55" i="3"/>
  <c r="K57" i="3"/>
  <c r="K58" i="3"/>
  <c r="K59" i="3"/>
  <c r="K60" i="3"/>
  <c r="K61" i="3"/>
  <c r="K62" i="3"/>
  <c r="K63" i="3"/>
  <c r="K64" i="3"/>
  <c r="K66" i="3"/>
  <c r="K67" i="3"/>
  <c r="K68" i="3"/>
  <c r="K69" i="3"/>
  <c r="K70" i="3"/>
  <c r="K72" i="3"/>
  <c r="K73" i="3"/>
  <c r="K74" i="3"/>
  <c r="K75" i="3"/>
  <c r="K76" i="3"/>
  <c r="K77" i="3"/>
  <c r="K78" i="3"/>
  <c r="K79" i="3"/>
  <c r="K80" i="3"/>
  <c r="K81" i="3"/>
  <c r="K82" i="3"/>
  <c r="K83" i="3"/>
  <c r="K84" i="3"/>
  <c r="K85" i="3"/>
  <c r="K86" i="3"/>
  <c r="K87" i="3"/>
  <c r="K88" i="3"/>
  <c r="K89" i="3"/>
  <c r="K90" i="3"/>
  <c r="K92" i="3"/>
  <c r="K93" i="3"/>
  <c r="K94" i="3"/>
  <c r="K95" i="3"/>
  <c r="K96" i="3"/>
  <c r="K97" i="3"/>
  <c r="K98" i="3"/>
  <c r="K99" i="3"/>
  <c r="K100" i="3"/>
  <c r="K103" i="3"/>
  <c r="K104" i="3"/>
  <c r="K105" i="3"/>
  <c r="K106" i="3"/>
  <c r="K107" i="3"/>
  <c r="K108" i="3"/>
  <c r="K109" i="3"/>
  <c r="K110" i="3"/>
  <c r="K111" i="3"/>
  <c r="K112" i="3"/>
  <c r="K113" i="3"/>
  <c r="K114" i="3"/>
  <c r="K115" i="3"/>
  <c r="K116" i="3"/>
  <c r="K117" i="3"/>
  <c r="K118" i="3"/>
  <c r="K119" i="3"/>
  <c r="K120" i="3"/>
  <c r="K121" i="3"/>
  <c r="K123" i="3"/>
  <c r="K124" i="3"/>
  <c r="K125" i="3"/>
  <c r="K128" i="3"/>
  <c r="K131" i="3"/>
  <c r="K132" i="3"/>
  <c r="K133" i="3"/>
  <c r="K134" i="3"/>
  <c r="K136" i="3"/>
  <c r="K137" i="3"/>
  <c r="K138" i="3"/>
  <c r="K139" i="3"/>
  <c r="K140" i="3"/>
  <c r="K144" i="3"/>
  <c r="K145" i="3"/>
  <c r="K146" i="3"/>
  <c r="H130" i="3"/>
  <c r="I130" i="3" s="1"/>
  <c r="J101" i="3"/>
  <c r="J43" i="3"/>
  <c r="J126" i="3"/>
  <c r="H30" i="3"/>
  <c r="I30" i="3" s="1"/>
  <c r="H33" i="3"/>
  <c r="I33" i="3" s="1"/>
  <c r="H39" i="3"/>
  <c r="H52" i="3"/>
  <c r="I52" i="3" s="1"/>
  <c r="H56" i="3"/>
  <c r="I56" i="3" s="1"/>
  <c r="H65" i="3"/>
  <c r="I65" i="3" s="1"/>
  <c r="H91" i="3"/>
  <c r="H102" i="3"/>
  <c r="I102" i="3" s="1"/>
  <c r="H122" i="3"/>
  <c r="I122" i="3" s="1"/>
  <c r="H127" i="3"/>
  <c r="I127" i="3" s="1"/>
  <c r="H129" i="3"/>
  <c r="I129" i="3" s="1"/>
  <c r="H135" i="3"/>
  <c r="I135" i="3" s="1"/>
  <c r="H141" i="3"/>
  <c r="I141" i="3" s="1"/>
  <c r="H142" i="3"/>
  <c r="H147" i="3"/>
  <c r="I147" i="3" s="1"/>
  <c r="H13" i="3"/>
  <c r="I13" i="3" s="1"/>
  <c r="H14" i="3"/>
  <c r="I14" i="3" s="1"/>
  <c r="H6" i="3"/>
  <c r="H7" i="3"/>
  <c r="H8" i="3"/>
  <c r="I8" i="3" s="1"/>
  <c r="H11" i="3"/>
  <c r="I11" i="3" s="1"/>
  <c r="H12" i="3"/>
  <c r="I12" i="3" s="1"/>
  <c r="H5" i="3"/>
  <c r="H43" i="3" l="1"/>
  <c r="I91" i="3"/>
  <c r="H101" i="3"/>
  <c r="H126" i="3"/>
  <c r="J150" i="3"/>
  <c r="J194" i="3"/>
  <c r="L194" i="3" s="1"/>
  <c r="L150" i="3" l="1"/>
  <c r="E151" i="3"/>
  <c r="E159" i="3"/>
  <c r="E152" i="3"/>
  <c r="E153" i="3"/>
  <c r="E154" i="3"/>
  <c r="E155" i="3"/>
  <c r="E156" i="3"/>
  <c r="E157" i="3"/>
  <c r="E158"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6" i="3"/>
  <c r="E187" i="3"/>
  <c r="G151" i="3"/>
  <c r="F143" i="3"/>
  <c r="G101" i="3"/>
  <c r="L101" i="3" s="1"/>
  <c r="G126" i="3"/>
  <c r="L126" i="3" s="1"/>
  <c r="G149" i="3"/>
  <c r="F148" i="3"/>
  <c r="F149" i="3" s="1"/>
  <c r="F59" i="3"/>
  <c r="F70" i="3"/>
  <c r="F117" i="3"/>
  <c r="F101" i="3" s="1"/>
  <c r="I101" i="3" s="1"/>
  <c r="F133" i="3"/>
  <c r="F142" i="3"/>
  <c r="F144" i="3"/>
  <c r="F39" i="3"/>
  <c r="G40" i="3"/>
  <c r="L40" i="3" s="1"/>
  <c r="J151" i="3" l="1"/>
  <c r="K151" i="3" s="1"/>
  <c r="F43" i="3"/>
  <c r="F126" i="3"/>
  <c r="D5" i="3"/>
  <c r="I5" i="3" s="1"/>
  <c r="L151" i="3" l="1"/>
  <c r="E226" i="3"/>
  <c r="G226" i="3" s="1"/>
  <c r="J226" i="3" s="1"/>
  <c r="K226" i="3" s="1"/>
  <c r="E225" i="3"/>
  <c r="G225" i="3" s="1"/>
  <c r="J225" i="3" s="1"/>
  <c r="K225" i="3" s="1"/>
  <c r="E224" i="3"/>
  <c r="G224" i="3" s="1"/>
  <c r="J224" i="3" s="1"/>
  <c r="E223" i="3"/>
  <c r="G223" i="3" s="1"/>
  <c r="J223" i="3" s="1"/>
  <c r="K223" i="3" s="1"/>
  <c r="E222" i="3"/>
  <c r="G222" i="3" s="1"/>
  <c r="J222" i="3" s="1"/>
  <c r="E221" i="3"/>
  <c r="G221" i="3" s="1"/>
  <c r="J221" i="3" s="1"/>
  <c r="K221" i="3" s="1"/>
  <c r="E220" i="3"/>
  <c r="G220" i="3" s="1"/>
  <c r="J220" i="3" s="1"/>
  <c r="K220" i="3" s="1"/>
  <c r="G169" i="3"/>
  <c r="J169" i="3" s="1"/>
  <c r="G170" i="3"/>
  <c r="J170" i="3" s="1"/>
  <c r="K170" i="3" s="1"/>
  <c r="G171" i="3"/>
  <c r="J171" i="3" s="1"/>
  <c r="K171" i="3" s="1"/>
  <c r="G172" i="3"/>
  <c r="J172" i="3" s="1"/>
  <c r="K172" i="3" s="1"/>
  <c r="G173" i="3"/>
  <c r="J173" i="3" s="1"/>
  <c r="K173" i="3" s="1"/>
  <c r="G174" i="3"/>
  <c r="J174" i="3" s="1"/>
  <c r="K174" i="3" s="1"/>
  <c r="G175" i="3"/>
  <c r="J175" i="3" s="1"/>
  <c r="K175" i="3" s="1"/>
  <c r="G176" i="3"/>
  <c r="J176" i="3" s="1"/>
  <c r="K176" i="3" s="1"/>
  <c r="G177" i="3"/>
  <c r="J177" i="3" s="1"/>
  <c r="K177" i="3" s="1"/>
  <c r="G178" i="3"/>
  <c r="J178" i="3" s="1"/>
  <c r="K178" i="3" s="1"/>
  <c r="G179" i="3"/>
  <c r="J179" i="3" s="1"/>
  <c r="K179" i="3" s="1"/>
  <c r="G180" i="3"/>
  <c r="J180" i="3" s="1"/>
  <c r="K180" i="3" s="1"/>
  <c r="G181" i="3"/>
  <c r="J181" i="3" s="1"/>
  <c r="K181" i="3" s="1"/>
  <c r="G182" i="3"/>
  <c r="J182" i="3" s="1"/>
  <c r="K182" i="3" s="1"/>
  <c r="G183" i="3"/>
  <c r="J183" i="3" s="1"/>
  <c r="K183" i="3" s="1"/>
  <c r="G184" i="3"/>
  <c r="J184" i="3" s="1"/>
  <c r="K184" i="3" s="1"/>
  <c r="G186" i="3"/>
  <c r="J186" i="3" s="1"/>
  <c r="K186" i="3" s="1"/>
  <c r="G187" i="3"/>
  <c r="J187" i="3" s="1"/>
  <c r="K187" i="3" s="1"/>
  <c r="E188" i="3"/>
  <c r="G188" i="3" s="1"/>
  <c r="J188" i="3" s="1"/>
  <c r="K188" i="3" s="1"/>
  <c r="E189" i="3"/>
  <c r="G189" i="3" s="1"/>
  <c r="J189" i="3" s="1"/>
  <c r="K189" i="3" s="1"/>
  <c r="E190" i="3"/>
  <c r="G190" i="3" s="1"/>
  <c r="J190" i="3" s="1"/>
  <c r="K190" i="3" s="1"/>
  <c r="E191" i="3"/>
  <c r="G191" i="3" s="1"/>
  <c r="J191" i="3" s="1"/>
  <c r="K191" i="3" s="1"/>
  <c r="E192" i="3"/>
  <c r="G192" i="3" s="1"/>
  <c r="J192" i="3" s="1"/>
  <c r="K192" i="3" s="1"/>
  <c r="E193" i="3"/>
  <c r="G193" i="3" s="1"/>
  <c r="J193" i="3" s="1"/>
  <c r="K193" i="3" s="1"/>
  <c r="E195" i="3"/>
  <c r="G195" i="3" s="1"/>
  <c r="J195" i="3" s="1"/>
  <c r="K195" i="3" s="1"/>
  <c r="E196" i="3"/>
  <c r="G196" i="3" s="1"/>
  <c r="J196" i="3" s="1"/>
  <c r="K196" i="3" s="1"/>
  <c r="E197" i="3"/>
  <c r="G197" i="3" s="1"/>
  <c r="J197" i="3" s="1"/>
  <c r="K197" i="3" s="1"/>
  <c r="E198" i="3"/>
  <c r="G198" i="3" s="1"/>
  <c r="J198" i="3" s="1"/>
  <c r="K198" i="3" s="1"/>
  <c r="E199" i="3"/>
  <c r="G199" i="3" s="1"/>
  <c r="J199" i="3" s="1"/>
  <c r="K199" i="3" s="1"/>
  <c r="E200" i="3"/>
  <c r="G200" i="3" s="1"/>
  <c r="J200" i="3" s="1"/>
  <c r="K200" i="3" s="1"/>
  <c r="E201" i="3"/>
  <c r="G201" i="3" s="1"/>
  <c r="J201" i="3" s="1"/>
  <c r="K201" i="3" s="1"/>
  <c r="E202" i="3"/>
  <c r="G202" i="3" s="1"/>
  <c r="J202" i="3" s="1"/>
  <c r="K202" i="3" s="1"/>
  <c r="E203" i="3"/>
  <c r="G203" i="3" s="1"/>
  <c r="J203" i="3" s="1"/>
  <c r="K203" i="3" s="1"/>
  <c r="E204" i="3"/>
  <c r="G204" i="3" s="1"/>
  <c r="J204" i="3" s="1"/>
  <c r="K204" i="3" s="1"/>
  <c r="E205" i="3"/>
  <c r="G205" i="3" s="1"/>
  <c r="J205" i="3" s="1"/>
  <c r="K205" i="3" s="1"/>
  <c r="E206" i="3"/>
  <c r="G206" i="3" s="1"/>
  <c r="J206" i="3" s="1"/>
  <c r="K206" i="3" s="1"/>
  <c r="E207" i="3"/>
  <c r="G207" i="3" s="1"/>
  <c r="J207" i="3" s="1"/>
  <c r="K207" i="3" s="1"/>
  <c r="E208" i="3"/>
  <c r="G208" i="3" s="1"/>
  <c r="J208" i="3" s="1"/>
  <c r="K208" i="3" s="1"/>
  <c r="E209" i="3"/>
  <c r="G209" i="3" s="1"/>
  <c r="J209" i="3" s="1"/>
  <c r="K209" i="3" s="1"/>
  <c r="E210" i="3"/>
  <c r="G210" i="3" s="1"/>
  <c r="J210" i="3" s="1"/>
  <c r="K210" i="3" s="1"/>
  <c r="E211" i="3"/>
  <c r="G211" i="3" s="1"/>
  <c r="J211" i="3" s="1"/>
  <c r="K211" i="3" s="1"/>
  <c r="E212" i="3"/>
  <c r="G212" i="3" s="1"/>
  <c r="J212" i="3" s="1"/>
  <c r="K212" i="3" s="1"/>
  <c r="E213" i="3"/>
  <c r="G213" i="3" s="1"/>
  <c r="J213" i="3" s="1"/>
  <c r="K213" i="3" s="1"/>
  <c r="E214" i="3"/>
  <c r="G214" i="3" s="1"/>
  <c r="J214" i="3" s="1"/>
  <c r="K214" i="3" s="1"/>
  <c r="E215" i="3"/>
  <c r="G215" i="3" s="1"/>
  <c r="J215" i="3" s="1"/>
  <c r="K215" i="3" s="1"/>
  <c r="E216" i="3"/>
  <c r="G216" i="3" s="1"/>
  <c r="J216" i="3" s="1"/>
  <c r="K216" i="3" s="1"/>
  <c r="E217" i="3"/>
  <c r="G217" i="3" s="1"/>
  <c r="J217" i="3" s="1"/>
  <c r="K217" i="3" s="1"/>
  <c r="E218" i="3"/>
  <c r="G218" i="3" s="1"/>
  <c r="J218" i="3" s="1"/>
  <c r="K218" i="3" s="1"/>
  <c r="E219" i="3"/>
  <c r="G219" i="3" s="1"/>
  <c r="J219" i="3" s="1"/>
  <c r="K219" i="3" s="1"/>
  <c r="G168" i="3"/>
  <c r="J168" i="3" s="1"/>
  <c r="K168" i="3" s="1"/>
  <c r="G167" i="3"/>
  <c r="J167" i="3" s="1"/>
  <c r="K167" i="3" s="1"/>
  <c r="G153" i="3"/>
  <c r="J153" i="3" s="1"/>
  <c r="K153" i="3" s="1"/>
  <c r="G154" i="3"/>
  <c r="J154" i="3" s="1"/>
  <c r="K154" i="3" s="1"/>
  <c r="G155" i="3"/>
  <c r="J155" i="3" s="1"/>
  <c r="G156" i="3"/>
  <c r="J156" i="3" s="1"/>
  <c r="K156" i="3" s="1"/>
  <c r="G157" i="3"/>
  <c r="J157" i="3" s="1"/>
  <c r="K157" i="3" s="1"/>
  <c r="G158" i="3"/>
  <c r="J158" i="3" s="1"/>
  <c r="K158" i="3" s="1"/>
  <c r="G159" i="3"/>
  <c r="J159" i="3" s="1"/>
  <c r="K159" i="3" s="1"/>
  <c r="G160" i="3"/>
  <c r="J160" i="3" s="1"/>
  <c r="G161" i="3"/>
  <c r="J161" i="3" s="1"/>
  <c r="G162" i="3"/>
  <c r="J162" i="3" s="1"/>
  <c r="K162" i="3" s="1"/>
  <c r="G163" i="3"/>
  <c r="J163" i="3" s="1"/>
  <c r="K163" i="3" s="1"/>
  <c r="G152" i="3"/>
  <c r="J152" i="3" s="1"/>
  <c r="K152" i="3" s="1"/>
  <c r="D97" i="3"/>
  <c r="D39" i="3"/>
  <c r="I39" i="3" s="1"/>
  <c r="E40" i="3"/>
  <c r="K40" i="3" s="1"/>
  <c r="E101" i="3"/>
  <c r="E126" i="3"/>
  <c r="D142" i="3"/>
  <c r="I142" i="3" s="1"/>
  <c r="D134" i="3"/>
  <c r="D145" i="3"/>
  <c r="D146" i="3"/>
  <c r="E71" i="3"/>
  <c r="K71" i="3" s="1"/>
  <c r="C40" i="3"/>
  <c r="L224" i="3" l="1"/>
  <c r="K224" i="3"/>
  <c r="L226" i="3"/>
  <c r="L225" i="3"/>
  <c r="L223" i="3"/>
  <c r="K222" i="3"/>
  <c r="L222" i="3"/>
  <c r="L221" i="3"/>
  <c r="L220" i="3"/>
  <c r="L219" i="3"/>
  <c r="L218" i="3"/>
  <c r="L161" i="3"/>
  <c r="K161" i="3"/>
  <c r="L155" i="3"/>
  <c r="K155" i="3"/>
  <c r="L216" i="3"/>
  <c r="L214" i="3"/>
  <c r="L212" i="3"/>
  <c r="L210" i="3"/>
  <c r="L208" i="3"/>
  <c r="L206" i="3"/>
  <c r="L204" i="3"/>
  <c r="L202" i="3"/>
  <c r="L200" i="3"/>
  <c r="L198" i="3"/>
  <c r="L196" i="3"/>
  <c r="L193" i="3"/>
  <c r="L191" i="3"/>
  <c r="L189" i="3"/>
  <c r="L187" i="3"/>
  <c r="K160" i="3"/>
  <c r="L160" i="3"/>
  <c r="L217" i="3"/>
  <c r="L215" i="3"/>
  <c r="L213" i="3"/>
  <c r="L211" i="3"/>
  <c r="L209" i="3"/>
  <c r="L207" i="3"/>
  <c r="L205" i="3"/>
  <c r="L203" i="3"/>
  <c r="L201" i="3"/>
  <c r="L199" i="3"/>
  <c r="L197" i="3"/>
  <c r="L195" i="3"/>
  <c r="L192" i="3"/>
  <c r="L190" i="3"/>
  <c r="L188" i="3"/>
  <c r="L186" i="3"/>
  <c r="L184" i="3"/>
  <c r="L183" i="3"/>
  <c r="L182" i="3"/>
  <c r="L181" i="3"/>
  <c r="L180" i="3"/>
  <c r="L179" i="3"/>
  <c r="L178" i="3"/>
  <c r="L177" i="3"/>
  <c r="L176" i="3"/>
  <c r="L175" i="3"/>
  <c r="L174" i="3"/>
  <c r="L173" i="3"/>
  <c r="L172" i="3"/>
  <c r="L171" i="3"/>
  <c r="L170" i="3"/>
  <c r="L169" i="3"/>
  <c r="K169" i="3"/>
  <c r="L168" i="3"/>
  <c r="L167" i="3"/>
  <c r="L163" i="3"/>
  <c r="L162" i="3"/>
  <c r="L159" i="3"/>
  <c r="L158" i="3"/>
  <c r="L157" i="3"/>
  <c r="L156" i="3"/>
  <c r="L154" i="3"/>
  <c r="L153" i="3"/>
  <c r="L152" i="3"/>
  <c r="F40" i="3"/>
  <c r="G71" i="3"/>
  <c r="L71" i="3" s="1"/>
  <c r="E43" i="3"/>
  <c r="D148" i="3"/>
  <c r="C150" i="3"/>
  <c r="K150" i="3" s="1"/>
  <c r="G43" i="3" l="1"/>
  <c r="L43" i="3" s="1"/>
  <c r="C149" i="3"/>
  <c r="E150" i="3"/>
  <c r="D80" i="3"/>
  <c r="D6" i="3"/>
  <c r="I6" i="3" s="1"/>
  <c r="D7" i="3"/>
  <c r="I7" i="3" s="1"/>
  <c r="E149" i="3" l="1"/>
  <c r="D126" i="3"/>
  <c r="I126" i="3" s="1"/>
  <c r="C126" i="3"/>
  <c r="K126" i="3" s="1"/>
  <c r="C101" i="3"/>
  <c r="K101" i="3" s="1"/>
  <c r="C43" i="3"/>
  <c r="K43" i="3" s="1"/>
  <c r="D149" i="3" l="1"/>
  <c r="I149" i="3" s="1"/>
  <c r="D59" i="3"/>
  <c r="D43" i="3" s="1"/>
  <c r="I43" i="3" s="1"/>
  <c r="G164" i="3" l="1"/>
  <c r="J164" i="3" s="1"/>
  <c r="K164" i="3" s="1"/>
  <c r="G165" i="3"/>
  <c r="J165" i="3" s="1"/>
  <c r="G166" i="3"/>
  <c r="J166" i="3" s="1"/>
  <c r="K166" i="3" s="1"/>
  <c r="K165" i="3" l="1"/>
  <c r="L165" i="3"/>
  <c r="L166" i="3"/>
  <c r="L164" i="3"/>
  <c r="H148" i="3"/>
  <c r="I148" i="3" s="1"/>
</calcChain>
</file>

<file path=xl/sharedStrings.xml><?xml version="1.0" encoding="utf-8"?>
<sst xmlns="http://schemas.openxmlformats.org/spreadsheetml/2006/main" count="254" uniqueCount="254">
  <si>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</si>
  <si>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</si>
  <si>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</si>
  <si>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</si>
  <si>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</si>
  <si>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</si>
  <si>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</si>
  <si>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упрощённой системы налогообложения</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</si>
  <si>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</si>
  <si>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</si>
  <si>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</si>
  <si>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</si>
  <si>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</si>
  <si>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</si>
  <si>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</si>
  <si>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</si>
  <si>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</si>
  <si>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ДОХОДЫ ОТ ПРОДАЖИ МАТЕРИАЛЬНЫХ И НЕМАТЕРИАЛЬНЫХ АКТИВОВ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</si>
  <si>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</si>
  <si>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</si>
  <si>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</si>
  <si>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</si>
  <si>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ГОСУДАРСТВЕННАЯ ПОШЛИНА</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</si>
  <si>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</si>
  <si>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</si>
  <si>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</si>
  <si>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</si>
  <si>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</si>
  <si>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</si>
  <si>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</si>
  <si>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</si>
  <si>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</si>
  <si>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</si>
  <si>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</si>
  <si>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</si>
  <si>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</si>
  <si>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</si>
  <si>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</si>
  <si>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</si>
  <si>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Налог на прибыль организаций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</si>
  <si>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</si>
  <si>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</si>
  <si>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</si>
  <si>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</si>
  <si>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</si>
  <si>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</si>
  <si>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</si>
  <si>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</si>
  <si>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</si>
  <si>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</si>
  <si>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</si>
  <si>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</si>
  <si>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</si>
  <si>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</si>
  <si>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</si>
  <si>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</si>
  <si>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</si>
  <si>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</si>
  <si>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</si>
  <si>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</si>
  <si>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</si>
  <si>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</si>
  <si>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</si>
  <si>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</si>
  <si>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</si>
  <si>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</si>
  <si>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</si>
  <si>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</si>
  <si>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</si>
  <si>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</si>
  <si>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</si>
  <si>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</si>
  <si>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</si>
  <si>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</si>
  <si>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</si>
  <si>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</si>
  <si>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</si>
  <si>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</si>
  <si>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</si>
  <si>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</si>
  <si>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</si>
  <si>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Субсидии бюджетам субъектов Российской Федерации на создание системы поддержки фермеров и развитие сельской кооперации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</si>
  <si>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</si>
  <si>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</si>
  <si>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</si>
  <si>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</si>
  <si>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</si>
  <si>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</si>
  <si>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</si>
  <si>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</si>
  <si>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</si>
  <si>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</si>
  <si>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</si>
  <si>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</si>
  <si>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</si>
  <si>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</si>
  <si>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</si>
  <si>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</si>
  <si>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</si>
  <si>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</si>
  <si>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</si>
  <si>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</si>
  <si>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</si>
  <si>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</si>
  <si>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</si>
  <si>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</si>
  <si>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</si>
  <si>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</si>
  <si>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</si>
  <si>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</si>
  <si>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</si>
  <si>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</si>
  <si>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</si>
  <si>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</si>
  <si>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</si>
  <si>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</si>
  <si>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</si>
  <si>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</si>
  <si>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</si>
  <si>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</si>
  <si>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</si>
  <si>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</si>
  <si>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</si>
  <si>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</si>
  <si>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</si>
  <si>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</si>
  <si>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</si>
  <si>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</si>
  <si>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</si>
  <si>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</si>
  <si>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</si>
  <si>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Молодёжная политика</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</si>
  <si>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</si>
  <si>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</si>
  <si>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</si>
  <si>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</si>
  <si>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</si>
  <si>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</si>
  <si>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</si>
  <si>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</si>
  <si>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</si>
  <si>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</si>
  <si>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</si>
  <si>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</si>
  <si>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</si>
  <si>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</si>
  <si>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</si>
  <si>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</si>
  <si>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</si>
  <si>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</si>
  <si>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</si>
  <si>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</si>
  <si>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</si>
  <si>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</si>
  <si>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</si>
  <si>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</si>
  <si>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</si>
  <si>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</si>
  <si>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Приложение 1 к аналитической записке</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</si>
  <si>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</si>
  <si>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</si>
  <si>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</si>
  <si>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</si>
  <si>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</si>
  <si>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</si>
  <si>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</si>
  <si>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</si>
  <si>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</si>
  <si>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ОБСУЖИВАНИЕ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</si>
  <si>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</si>
  <si>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ЖИЛИЩНО-КОММУНАЛЬНОЕ ХОЗЯЙСТВО</t>
  </si>
  <si>
    <t>ОХРАНА ОКРУЖАЮЩЕЙ СРЕДЫ</t>
  </si>
  <si>
    <t>СУБВЕНЦИИ</t>
  </si>
  <si>
    <t>СУБСИДИИ</t>
  </si>
  <si>
    <t>1.1</t>
  </si>
  <si>
    <t>1.2</t>
  </si>
  <si>
    <t>2.8</t>
  </si>
  <si>
    <t>2.9</t>
  </si>
  <si>
    <t>2</t>
  </si>
  <si>
    <t>ДОТАЦИИ</t>
  </si>
  <si>
    <t>1</t>
  </si>
  <si>
    <t>2.1</t>
  </si>
  <si>
    <t>2.2</t>
  </si>
  <si>
    <t>2.3</t>
  </si>
  <si>
    <t>2.6</t>
  </si>
  <si>
    <t>2.5</t>
  </si>
  <si>
    <t>2.4</t>
  </si>
  <si>
    <t>2.7</t>
  </si>
  <si>
    <t>2.10</t>
  </si>
  <si>
    <t>2.11</t>
  </si>
  <si>
    <t>2.12</t>
  </si>
  <si>
    <t>2.13</t>
  </si>
  <si>
    <t>Субсидии бюджетам субъектов Российской Федерации на мероприятия по развитию рынка газомоторного топлива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</si>
  <si>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</si>
  <si>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</si>
  <si>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ИНЫЕ МЕЖБЮДЖЕТНЫЕ ТРАНСФЕРТЫ</t>
  </si>
  <si>
    <t>КУЛЬТУРА, КИНЕМАТОГРАФИЯ</t>
  </si>
  <si>
    <t>2.14</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</si>
  <si>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</si>
  <si>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ПРОЧИЕ НЕНАЛОГОВЫЕ ДОХОДЫ</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</si>
  <si>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</si>
  <si>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</si>
  <si>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</si>
  <si>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</si>
  <si>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</si>
  <si>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</si>
  <si>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</si>
  <si>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</si>
  <si>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</si>
  <si>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государственную поддержку производства масличных культур</t>
  </si>
  <si>
    <r>
      <t xml:space="preserve">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t>
    </r>
    <r>
      <rPr>
        <sz val="11"/>
        <rFont val="Times New Roman"/>
        <family val="1"/>
        <charset val="204"/>
      </rPr>
      <t>программы "Увековечение памяти погибших при защите Отечества на 2019 - 2024 годы"</t>
    </r>
  </si>
  <si>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</si>
  <si>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</si>
  <si>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</si>
  <si>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</si>
  <si>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</si>
  <si>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</si>
  <si>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</si>
  <si>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обеспечение мероприятий по формированию и функционированию необходимой информационно-технологической и телекоммуникационной инфраструктуры на участках мировых судей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</si>
  <si>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</si>
  <si>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</si>
  <si>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</si>
  <si>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</si>
  <si>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</si>
  <si>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</si>
  <si>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</si>
  <si>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</si>
  <si>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</si>
  <si>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модельных муниципальных библиотек</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</si>
  <si>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</si>
  <si>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</si>
  <si>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</si>
  <si>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</si>
  <si>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</si>
  <si>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Гражданская оборона</t>
  </si>
  <si>
    <t>ПРОФИЦИТ (-) / ДЕФИЦИТ</t>
  </si>
  <si>
    <t>тыс. рублей</t>
  </si>
  <si>
    <t xml:space="preserve">Годовые бюджетные назначения с учетом изменений законопроекта </t>
  </si>
  <si>
    <t>Прочие межбюджетные трансферты, передаваемые бюджетам субъектов Российской Федерации</t>
  </si>
  <si>
    <t>Прикладные научные исследования в области образования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</si>
  <si>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</si>
  <si>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</si>
  <si>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</si>
  <si>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Прикладные научные исследования в области охраны и окружающей среды</t>
  </si>
  <si>
    <r>
      <t xml:space="preserve">Первоначальная редакция 
</t>
    </r>
    <r>
      <rPr>
        <i/>
        <sz val="12"/>
        <rFont val="Times New Roman"/>
        <family val="1"/>
        <charset val="204"/>
      </rPr>
      <t>(Закон  УР от 25.12.2020 г. 
№ 85-РЗ)</t>
    </r>
  </si>
  <si>
    <r>
      <t xml:space="preserve">Поправки №1 </t>
    </r>
    <r>
      <rPr>
        <i/>
        <sz val="12"/>
        <rFont val="Times New Roman"/>
        <family val="1"/>
        <charset val="204"/>
      </rPr>
      <t>(Закон УР 
№ 5-РЗ)</t>
    </r>
  </si>
  <si>
    <r>
      <t xml:space="preserve">Поправки №2 </t>
    </r>
    <r>
      <rPr>
        <i/>
        <sz val="12"/>
        <rFont val="Times New Roman"/>
        <family val="1"/>
        <charset val="204"/>
      </rPr>
      <t>(Закон УР от  06.04.2021
№ 24-РЗ)</t>
    </r>
  </si>
  <si>
    <t xml:space="preserve">Действующая редакция с учетом Закона УР № 24-РЗ </t>
  </si>
  <si>
    <t xml:space="preserve">Годовые бюджетные назначения с учетом  с  учетом Закона УР № 5-РЗ
</t>
  </si>
  <si>
    <r>
      <t xml:space="preserve">Темп роста,%
  </t>
    </r>
    <r>
      <rPr>
        <i/>
        <sz val="12"/>
        <rFont val="Times New Roman"/>
        <family val="1"/>
        <charset val="204"/>
      </rPr>
      <t>к первоначальной редакции</t>
    </r>
  </si>
  <si>
    <r>
      <t xml:space="preserve">Темп роста, %
  </t>
    </r>
    <r>
      <rPr>
        <i/>
        <sz val="12"/>
        <rFont val="Times New Roman"/>
        <family val="1"/>
        <charset val="204"/>
      </rPr>
      <t>к действующей редакции</t>
    </r>
  </si>
  <si>
    <r>
      <t xml:space="preserve">Поправки №3 </t>
    </r>
    <r>
      <rPr>
        <i/>
        <sz val="12"/>
        <rFont val="Times New Roman"/>
        <family val="1"/>
        <charset val="204"/>
      </rPr>
      <t>(законопроект №4325-6зп от 16.06.21 г.)</t>
    </r>
  </si>
  <si>
    <t>Сумма всех поправок нарастающим итогом</t>
  </si>
  <si>
    <t xml:space="preserve">Анализ изменений закона о бюджете Удмуртской Республики на 2021 год по доходам и функциональной классификации расходов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</si>
</sst>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2"/>
      <color theme="1"/>
      <name val="Times New Roman"/>
      <family val="1"/>
      <charset val="204"/>
    </font>
    <font>
      <b/>
      <sz val="26"/>
      <name val="Times New Roman"/>
      <family val="1"/>
      <charset val="204"/>
    </font>
    <font>
      <sz val="14"/>
      <name val="Times New Roman"/>
      <family val="1"/>
      <charset val="204"/>
    </font>
    <font>
      <sz val="14"/>
      <color rgb="FF000000"/>
      <name val="Times New Roman"/>
      <family val="1"/>
      <charset val="204"/>
    </font>
    <font>
      <b/>
      <i/>
      <sz val="14"/>
      <name val="Times New Roman"/>
      <family val="1"/>
      <charset val="204"/>
    </font>
    <font>
      <i/>
      <sz val="14"/>
      <name val="Times New Roman"/>
      <family val="1"/>
      <charset val="204"/>
    </font>
    <font>
      <sz val="14"/>
      <color rgb="FFFF0000"/>
      <name val="Times New Roman"/>
      <family val="1"/>
      <charset val="204"/>
    </font>
    <font>
      <sz val="8"/>
      <color rgb="FF000000"/>
      <name val="Arial"/>
      <family val="2"/>
      <charset val="204"/>
    </font>
    <font>
      <sz val="16"/>
      <color theme="1"/>
      <name val="Times New Roman"/>
      <family val="1"/>
      <charset val="204"/>
    </font>
    <font>
      <sz val="16"/>
      <name val="Times New Roman"/>
      <family val="1"/>
      <charset val="204"/>
    </font>
    <font>
      <sz val="13"/>
      <name val="Times New Roman"/>
      <family val="1"/>
      <charset val="204"/>
    </font>
    <font>
      <sz val="11"/>
      <name val="Times New Roman"/>
      <family val="1"/>
      <charset val="204"/>
    </font>
    <font>
      <b/>
      <sz val="18"/>
      <name val="Times New Roman"/>
      <family val="1"/>
      <charset val="204"/>
    </font>
    <font>
      <sz val="13"/>
      <color rgb="FF000000"/>
      <name val="Times New Roman"/>
      <family val="1"/>
      <charset val="204"/>
    </font>
    <font>
      <i/>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
    <xf numFmtId="0" fontId="0" fillId="0" borderId="0"/>
    <xf numFmtId="0" fontId="3" fillId="0" borderId="0"/>
    <xf numFmtId="0" fontId="2" fillId="0" borderId="0"/>
    <xf numFmtId="0" fontId="1" fillId="0" borderId="0"/>
    <xf numFmtId="0" fontId="8" fillId="0" borderId="0"/>
    <xf numFmtId="4" fontId="18" fillId="0" borderId="2">
      <alignment horizontal="right" shrinkToFit="1"/>
    </xf>
  </cellStyleXfs>
  <cellXfs count="85">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4" fillId="0" borderId="0" xfId="0" applyNumberFormat="1" applyFont="1" applyFill="1" applyAlignment="1">
      <alignment horizontal="left" wrapText="1"/>
    </xf>
    <xf numFmtId="49" fontId="9" fillId="0" borderId="0" xfId="0" applyNumberFormat="1" applyFont="1" applyFill="1" applyAlignment="1">
      <alignment horizontal="center"/>
    </xf>
    <xf numFmtId="49" fontId="4"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4" fillId="0" borderId="1" xfId="1"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2" fillId="0" borderId="0" xfId="0" applyFont="1" applyAlignment="1">
      <alignment vertical="center"/>
    </xf>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left" wrapText="1"/>
    </xf>
    <xf numFmtId="49" fontId="6" fillId="0" borderId="1" xfId="0" applyNumberFormat="1" applyFont="1" applyFill="1" applyBorder="1" applyAlignment="1">
      <alignment horizontal="left" wrapText="1"/>
    </xf>
    <xf numFmtId="0" fontId="10" fillId="0" borderId="0" xfId="0" applyFont="1" applyFill="1"/>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horizontal="left" vertical="center" wrapText="1"/>
    </xf>
    <xf numFmtId="0" fontId="9" fillId="0" borderId="0" xfId="0" applyFont="1" applyFill="1"/>
    <xf numFmtId="49" fontId="9" fillId="3" borderId="1" xfId="0" applyNumberFormat="1" applyFont="1" applyFill="1" applyBorder="1" applyAlignment="1">
      <alignment vertical="center" wrapText="1"/>
    </xf>
    <xf numFmtId="0" fontId="4" fillId="0" borderId="0" xfId="0" applyFont="1" applyFill="1"/>
    <xf numFmtId="0" fontId="13" fillId="0" borderId="0" xfId="0" applyFont="1" applyFill="1"/>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xf>
    <xf numFmtId="0" fontId="13" fillId="0" borderId="1" xfId="1" applyFont="1" applyFill="1" applyBorder="1" applyAlignment="1">
      <alignment vertical="center" wrapText="1"/>
    </xf>
    <xf numFmtId="49" fontId="17" fillId="2" borderId="1" xfId="0" applyNumberFormat="1" applyFont="1" applyFill="1" applyBorder="1" applyAlignment="1">
      <alignment vertical="center" wrapText="1"/>
    </xf>
    <xf numFmtId="49" fontId="19" fillId="0" borderId="1" xfId="0" applyNumberFormat="1" applyFont="1" applyFill="1" applyBorder="1" applyAlignment="1">
      <alignment horizontal="center" vertical="center"/>
    </xf>
    <xf numFmtId="0" fontId="20" fillId="0" borderId="0" xfId="0" applyFont="1" applyFill="1"/>
    <xf numFmtId="49" fontId="6" fillId="0" borderId="1" xfId="0" applyNumberFormat="1" applyFont="1" applyFill="1" applyBorder="1" applyAlignment="1">
      <alignment horizontal="center"/>
    </xf>
    <xf numFmtId="49" fontId="10" fillId="0" borderId="4"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0" fontId="4" fillId="0" borderId="4" xfId="1" applyFont="1" applyFill="1" applyBorder="1" applyAlignment="1">
      <alignment vertical="center" wrapText="1"/>
    </xf>
    <xf numFmtId="0" fontId="4" fillId="0" borderId="1" xfId="1" applyFont="1" applyFill="1" applyBorder="1" applyAlignment="1">
      <alignment horizontal="justify" vertical="center" wrapText="1"/>
    </xf>
    <xf numFmtId="2"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1" applyNumberFormat="1" applyFont="1" applyFill="1" applyBorder="1" applyAlignment="1">
      <alignment horizontal="justify" vertical="center" wrapText="1"/>
    </xf>
    <xf numFmtId="2" fontId="13"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3" fillId="0" borderId="0" xfId="0" applyFont="1" applyFill="1" applyAlignment="1">
      <alignment horizontal="center"/>
    </xf>
    <xf numFmtId="0" fontId="6" fillId="0" borderId="3" xfId="0" applyFont="1" applyFill="1" applyBorder="1" applyAlignment="1">
      <alignment horizontal="center" vertical="center" wrapText="1"/>
    </xf>
    <xf numFmtId="0" fontId="21" fillId="0" borderId="1" xfId="0" applyFont="1" applyBorder="1" applyAlignment="1">
      <alignment horizontal="justify" vertical="center" wrapText="1"/>
    </xf>
    <xf numFmtId="164" fontId="16" fillId="0" borderId="1" xfId="0" applyNumberFormat="1" applyFont="1" applyFill="1" applyBorder="1" applyAlignment="1">
      <alignment horizontal="center" wrapText="1"/>
    </xf>
    <xf numFmtId="164" fontId="15" fillId="0" borderId="1" xfId="0" applyNumberFormat="1" applyFont="1" applyFill="1" applyBorder="1" applyAlignment="1">
      <alignment horizontal="center" wrapText="1"/>
    </xf>
    <xf numFmtId="0" fontId="13" fillId="0" borderId="0" xfId="0" applyFont="1" applyFill="1" applyAlignment="1"/>
    <xf numFmtId="3" fontId="10" fillId="4" borderId="1" xfId="0" applyNumberFormat="1" applyFont="1" applyFill="1" applyBorder="1" applyAlignment="1">
      <alignment horizontal="right"/>
    </xf>
    <xf numFmtId="3" fontId="13" fillId="4"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0" borderId="1" xfId="0" applyNumberFormat="1" applyFont="1" applyFill="1" applyBorder="1" applyAlignment="1">
      <alignment horizontal="right" wrapText="1"/>
    </xf>
    <xf numFmtId="3" fontId="13" fillId="0" borderId="1" xfId="0" applyNumberFormat="1" applyFont="1" applyFill="1" applyBorder="1" applyAlignment="1">
      <alignment horizontal="right" wrapText="1"/>
    </xf>
    <xf numFmtId="3" fontId="14" fillId="0" borderId="2" xfId="0" applyNumberFormat="1" applyFont="1" applyFill="1" applyBorder="1" applyAlignment="1">
      <alignment horizontal="right" wrapText="1"/>
    </xf>
    <xf numFmtId="164" fontId="15" fillId="0" borderId="1" xfId="0" applyNumberFormat="1" applyFont="1" applyFill="1" applyBorder="1" applyAlignment="1">
      <alignment horizontal="center"/>
    </xf>
    <xf numFmtId="164" fontId="16" fillId="0" borderId="1" xfId="0" applyNumberFormat="1" applyFont="1" applyFill="1" applyBorder="1" applyAlignment="1">
      <alignment horizontal="center"/>
    </xf>
    <xf numFmtId="164" fontId="15" fillId="3" borderId="1" xfId="0" applyNumberFormat="1" applyFont="1" applyFill="1" applyBorder="1" applyAlignment="1">
      <alignment horizontal="center"/>
    </xf>
    <xf numFmtId="3" fontId="10" fillId="0" borderId="1" xfId="0" applyNumberFormat="1" applyFont="1" applyFill="1" applyBorder="1" applyAlignment="1">
      <alignment horizontal="right"/>
    </xf>
    <xf numFmtId="3" fontId="13" fillId="0" borderId="1" xfId="0" applyNumberFormat="1" applyFont="1" applyFill="1" applyBorder="1" applyAlignment="1">
      <alignment horizontal="right"/>
    </xf>
    <xf numFmtId="3" fontId="10" fillId="0" borderId="0" xfId="0" applyNumberFormat="1" applyFont="1" applyFill="1" applyBorder="1" applyAlignment="1">
      <alignment horizontal="right"/>
    </xf>
    <xf numFmtId="3" fontId="13" fillId="0" borderId="1" xfId="0" applyNumberFormat="1" applyFont="1" applyFill="1" applyBorder="1" applyAlignment="1"/>
    <xf numFmtId="49"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13" fillId="0" borderId="0" xfId="0" applyNumberFormat="1" applyFont="1" applyFill="1" applyAlignment="1"/>
    <xf numFmtId="0" fontId="22" fillId="0" borderId="0" xfId="0" applyFont="1" applyFill="1" applyAlignment="1">
      <alignment horizontal="center"/>
    </xf>
    <xf numFmtId="3" fontId="9" fillId="0" borderId="0" xfId="0" applyNumberFormat="1" applyFont="1" applyFill="1"/>
    <xf numFmtId="0" fontId="6" fillId="0" borderId="3" xfId="0" applyFont="1" applyFill="1" applyBorder="1" applyAlignment="1">
      <alignment horizontal="center" vertical="center" wrapText="1"/>
    </xf>
    <xf numFmtId="3" fontId="10" fillId="4" borderId="1" xfId="0" applyNumberFormat="1" applyFont="1" applyFill="1" applyBorder="1" applyAlignment="1">
      <alignment horizontal="right" wrapText="1"/>
    </xf>
    <xf numFmtId="3" fontId="13" fillId="4" borderId="1" xfId="0" applyNumberFormat="1" applyFont="1" applyFill="1" applyBorder="1" applyAlignment="1">
      <alignment horizontal="right" wrapText="1"/>
    </xf>
    <xf numFmtId="0" fontId="24" fillId="0" borderId="0" xfId="0" applyFont="1" applyAlignment="1">
      <alignment wrapText="1"/>
    </xf>
    <xf numFmtId="0" fontId="6" fillId="0" borderId="3" xfId="0" applyFont="1" applyFill="1" applyBorder="1" applyAlignment="1">
      <alignment horizontal="center" vertical="top" wrapText="1"/>
    </xf>
    <xf numFmtId="49" fontId="4" fillId="0" borderId="0" xfId="0" applyNumberFormat="1" applyFont="1" applyFill="1" applyAlignment="1">
      <alignment horizontal="right" wrapText="1"/>
    </xf>
    <xf numFmtId="0" fontId="23" fillId="0" borderId="0" xfId="0" applyFont="1" applyAlignment="1">
      <alignment horizontal="center" vertical="top" wrapText="1"/>
    </xf>
    <xf numFmtId="0" fontId="23" fillId="0" borderId="0" xfId="0" applyFont="1" applyFill="1" applyAlignment="1">
      <alignment horizontal="center" vertical="top" wrapText="1"/>
    </xf>
    <xf numFmtId="0" fontId="4" fillId="0" borderId="0" xfId="0" applyFont="1" applyFill="1" applyAlignment="1">
      <alignment horizontal="right" vertical="top"/>
    </xf>
  </cellXfs>
  <cellStyles count="6">
    <cellStyle name="xl45" xfId="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F496DED81B41F57C9C9C6BFCF706217B3FDBF167B74ACB48754EB219BEF9CF7C3815FB69D7A2E5FD9C26585C24O4o6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226"/>
  <sheetViews>
    <sheetView tabSelected="1" zoomScale="80" zoomScaleNormal="80" zoomScaleSheetLayoutView="80" workbookViewId="0">
      <selection activeCell="O4" sqref="O4"/>
    </sheetView>
  </sheetViews>
  <sheetFormatPr defaultRowHeight="18.75" x14ac:dyDescent="0.3"/>
  <cols>
    <col min="1" max="1" width="5.85546875" style="1" customWidth="1"/>
    <col min="2" max="2" width="75.28515625" style="6" customWidth="1"/>
    <col min="3" max="3" width="19.7109375" style="50" customWidth="1"/>
    <col min="4" max="4" width="16.28515625" style="55" customWidth="1"/>
    <col min="5" max="5" width="18.28515625" style="55" customWidth="1"/>
    <col min="6" max="6" width="18.85546875" style="73" customWidth="1"/>
    <col min="7" max="10" width="17.85546875" style="55" customWidth="1"/>
    <col min="11" max="11" width="12.42578125" style="55" customWidth="1"/>
    <col min="12" max="12" width="12.42578125" style="50" customWidth="1"/>
    <col min="13" max="13" width="14.28515625" style="2" bestFit="1" customWidth="1"/>
    <col min="14" max="16384" width="9.140625" style="2"/>
  </cols>
  <sheetData>
    <row r="1" spans="1:13" ht="31.5" customHeight="1" x14ac:dyDescent="0.25">
      <c r="B1" s="81"/>
      <c r="C1" s="81"/>
      <c r="D1" s="84" t="s">
        <v>158</v>
      </c>
      <c r="E1" s="84"/>
      <c r="F1" s="84"/>
      <c r="G1" s="84"/>
      <c r="H1" s="84"/>
      <c r="I1" s="84"/>
      <c r="J1" s="84"/>
      <c r="K1" s="84"/>
      <c r="L1" s="84"/>
    </row>
    <row r="2" spans="1:13" ht="30" customHeight="1" x14ac:dyDescent="0.2">
      <c r="A2" s="82" t="s">
        <v>253</v>
      </c>
      <c r="B2" s="82"/>
      <c r="C2" s="82"/>
      <c r="D2" s="82"/>
      <c r="E2" s="82"/>
      <c r="F2" s="82"/>
      <c r="G2" s="82"/>
      <c r="H2" s="82"/>
      <c r="I2" s="83"/>
      <c r="J2" s="82"/>
      <c r="K2" s="82"/>
      <c r="L2" s="82"/>
      <c r="M2" s="18"/>
    </row>
    <row r="3" spans="1:13" ht="20.25" x14ac:dyDescent="0.3">
      <c r="A3" s="7"/>
      <c r="B3" s="7"/>
      <c r="C3" s="55"/>
      <c r="L3" s="74" t="s">
        <v>236</v>
      </c>
    </row>
    <row r="4" spans="1:13" ht="105.75" customHeight="1" x14ac:dyDescent="0.25">
      <c r="A4" s="69"/>
      <c r="B4" s="70" t="s">
        <v>0</v>
      </c>
      <c r="C4" s="51" t="s">
        <v>244</v>
      </c>
      <c r="D4" s="76" t="s">
        <v>245</v>
      </c>
      <c r="E4" s="80" t="s">
        <v>248</v>
      </c>
      <c r="F4" s="76" t="s">
        <v>246</v>
      </c>
      <c r="G4" s="76" t="s">
        <v>247</v>
      </c>
      <c r="H4" s="71" t="s">
        <v>251</v>
      </c>
      <c r="I4" s="76" t="s">
        <v>252</v>
      </c>
      <c r="J4" s="76" t="s">
        <v>237</v>
      </c>
      <c r="K4" s="72" t="s">
        <v>249</v>
      </c>
      <c r="L4" s="51" t="s">
        <v>250</v>
      </c>
    </row>
    <row r="5" spans="1:13" s="22" customFormat="1" ht="21.75" customHeight="1" x14ac:dyDescent="0.35">
      <c r="A5" s="30" t="s">
        <v>174</v>
      </c>
      <c r="B5" s="29" t="s">
        <v>1</v>
      </c>
      <c r="C5" s="65">
        <v>51966895</v>
      </c>
      <c r="D5" s="65">
        <f>E5-C5</f>
        <v>7501053</v>
      </c>
      <c r="E5" s="65">
        <v>59467948</v>
      </c>
      <c r="F5" s="65"/>
      <c r="G5" s="65">
        <v>59467948</v>
      </c>
      <c r="H5" s="56">
        <f>J5-G5</f>
        <v>4810077</v>
      </c>
      <c r="I5" s="65">
        <f>D5+F5+H5</f>
        <v>12311130</v>
      </c>
      <c r="J5" s="65">
        <v>64278025</v>
      </c>
      <c r="K5" s="62">
        <f>J5/C5*100</f>
        <v>123.69033208545557</v>
      </c>
      <c r="L5" s="62">
        <f>J5/G5*100</f>
        <v>108.08852022269207</v>
      </c>
    </row>
    <row r="6" spans="1:13" s="3" customFormat="1" ht="17.25" customHeight="1" x14ac:dyDescent="0.35">
      <c r="A6" s="4"/>
      <c r="B6" s="5" t="s">
        <v>2</v>
      </c>
      <c r="C6" s="65">
        <v>34445000</v>
      </c>
      <c r="D6" s="65">
        <f>E6-C6</f>
        <v>7501053</v>
      </c>
      <c r="E6" s="65">
        <v>41946053</v>
      </c>
      <c r="F6" s="65"/>
      <c r="G6" s="65">
        <v>41946053</v>
      </c>
      <c r="H6" s="56">
        <f t="shared" ref="H6:H65" si="0">J6-G6</f>
        <v>3100000</v>
      </c>
      <c r="I6" s="65">
        <f t="shared" ref="I6:I8" si="1">D6+F6+H6</f>
        <v>10601053</v>
      </c>
      <c r="J6" s="65">
        <v>45046053</v>
      </c>
      <c r="K6" s="62">
        <f t="shared" ref="K6:K8" si="2">J6/C6*100</f>
        <v>130.77675424589924</v>
      </c>
      <c r="L6" s="62">
        <f>J6/G6*100</f>
        <v>107.39044505570048</v>
      </c>
    </row>
    <row r="7" spans="1:13" x14ac:dyDescent="0.3">
      <c r="A7" s="31"/>
      <c r="B7" s="15" t="s">
        <v>39</v>
      </c>
      <c r="C7" s="66">
        <v>16335000</v>
      </c>
      <c r="D7" s="66">
        <f>E7-C7</f>
        <v>7501053</v>
      </c>
      <c r="E7" s="66">
        <v>23836053</v>
      </c>
      <c r="F7" s="66"/>
      <c r="G7" s="66">
        <v>23836053</v>
      </c>
      <c r="H7" s="57">
        <f t="shared" si="0"/>
        <v>2300000</v>
      </c>
      <c r="I7" s="66">
        <f t="shared" si="1"/>
        <v>9801053</v>
      </c>
      <c r="J7" s="66">
        <v>26136053</v>
      </c>
      <c r="K7" s="63">
        <f t="shared" si="2"/>
        <v>160.00032445668811</v>
      </c>
      <c r="L7" s="63">
        <f t="shared" ref="L7:L69" si="3">J7/G7*100</f>
        <v>109.64924855637803</v>
      </c>
    </row>
    <row r="8" spans="1:13" ht="17.25" customHeight="1" x14ac:dyDescent="0.3">
      <c r="A8" s="31"/>
      <c r="B8" s="15" t="s">
        <v>3</v>
      </c>
      <c r="C8" s="66">
        <v>18110000</v>
      </c>
      <c r="D8" s="66"/>
      <c r="E8" s="66">
        <v>18110000</v>
      </c>
      <c r="F8" s="66"/>
      <c r="G8" s="66">
        <v>18110000</v>
      </c>
      <c r="H8" s="57">
        <f t="shared" si="0"/>
        <v>800000</v>
      </c>
      <c r="I8" s="66">
        <f t="shared" si="1"/>
        <v>800000</v>
      </c>
      <c r="J8" s="66">
        <v>18910000</v>
      </c>
      <c r="K8" s="63">
        <f t="shared" si="2"/>
        <v>104.41744892324682</v>
      </c>
      <c r="L8" s="63">
        <f t="shared" si="3"/>
        <v>104.41744892324682</v>
      </c>
    </row>
    <row r="9" spans="1:13" s="3" customFormat="1" ht="31.5" hidden="1" customHeight="1" x14ac:dyDescent="0.35">
      <c r="A9" s="4"/>
      <c r="B9" s="5" t="s">
        <v>4</v>
      </c>
      <c r="C9" s="65">
        <v>6618337</v>
      </c>
      <c r="D9" s="65"/>
      <c r="E9" s="65">
        <v>6618337</v>
      </c>
      <c r="F9" s="65"/>
      <c r="G9" s="65">
        <v>6618337</v>
      </c>
      <c r="H9" s="56"/>
      <c r="I9" s="65"/>
      <c r="J9" s="65">
        <v>6618337</v>
      </c>
      <c r="K9" s="62">
        <f t="shared" ref="K9:K70" si="4">J9/E9*100</f>
        <v>100</v>
      </c>
      <c r="L9" s="62">
        <f t="shared" si="3"/>
        <v>100</v>
      </c>
    </row>
    <row r="10" spans="1:13" ht="33" hidden="1" customHeight="1" x14ac:dyDescent="0.3">
      <c r="A10" s="31"/>
      <c r="B10" s="15" t="s">
        <v>5</v>
      </c>
      <c r="C10" s="66">
        <v>6618337</v>
      </c>
      <c r="D10" s="66"/>
      <c r="E10" s="66">
        <v>6618337</v>
      </c>
      <c r="F10" s="66"/>
      <c r="G10" s="66">
        <v>6618337</v>
      </c>
      <c r="H10" s="56"/>
      <c r="I10" s="66"/>
      <c r="J10" s="66">
        <v>6618337</v>
      </c>
      <c r="K10" s="63">
        <f t="shared" si="4"/>
        <v>100</v>
      </c>
      <c r="L10" s="63">
        <f t="shared" si="3"/>
        <v>100</v>
      </c>
    </row>
    <row r="11" spans="1:13" s="3" customFormat="1" ht="19.5" customHeight="1" x14ac:dyDescent="0.35">
      <c r="A11" s="4"/>
      <c r="B11" s="5" t="s">
        <v>6</v>
      </c>
      <c r="C11" s="65">
        <v>3540000</v>
      </c>
      <c r="D11" s="65"/>
      <c r="E11" s="65">
        <v>3540000</v>
      </c>
      <c r="F11" s="65"/>
      <c r="G11" s="65">
        <v>3540000</v>
      </c>
      <c r="H11" s="56">
        <f t="shared" si="0"/>
        <v>1500000</v>
      </c>
      <c r="I11" s="65">
        <f t="shared" ref="I11:I14" si="5">D11+F11+H11</f>
        <v>1500000</v>
      </c>
      <c r="J11" s="65">
        <v>5040000</v>
      </c>
      <c r="K11" s="62">
        <f t="shared" ref="K11:K14" si="6">J11/C11*100</f>
        <v>142.37288135593221</v>
      </c>
      <c r="L11" s="62">
        <f t="shared" si="3"/>
        <v>142.37288135593221</v>
      </c>
    </row>
    <row r="12" spans="1:13" s="3" customFormat="1" ht="45.75" customHeight="1" x14ac:dyDescent="0.3">
      <c r="A12" s="31"/>
      <c r="B12" s="15" t="s">
        <v>7</v>
      </c>
      <c r="C12" s="66">
        <v>3540000</v>
      </c>
      <c r="D12" s="66"/>
      <c r="E12" s="66">
        <v>3540000</v>
      </c>
      <c r="F12" s="66"/>
      <c r="G12" s="66">
        <v>3540000</v>
      </c>
      <c r="H12" s="57">
        <f t="shared" si="0"/>
        <v>1500000</v>
      </c>
      <c r="I12" s="66">
        <f t="shared" si="5"/>
        <v>1500000</v>
      </c>
      <c r="J12" s="66">
        <v>5040000</v>
      </c>
      <c r="K12" s="63">
        <f t="shared" si="6"/>
        <v>142.37288135593221</v>
      </c>
      <c r="L12" s="63">
        <f t="shared" si="3"/>
        <v>142.37288135593221</v>
      </c>
    </row>
    <row r="13" spans="1:13" s="3" customFormat="1" ht="19.5" customHeight="1" x14ac:dyDescent="0.35">
      <c r="A13" s="4"/>
      <c r="B13" s="5" t="s">
        <v>8</v>
      </c>
      <c r="C13" s="65">
        <v>5810998</v>
      </c>
      <c r="D13" s="65"/>
      <c r="E13" s="65">
        <v>5810998</v>
      </c>
      <c r="F13" s="65"/>
      <c r="G13" s="65">
        <v>5810998</v>
      </c>
      <c r="H13" s="56">
        <f t="shared" si="0"/>
        <v>200000</v>
      </c>
      <c r="I13" s="65">
        <f t="shared" si="5"/>
        <v>200000</v>
      </c>
      <c r="J13" s="65">
        <v>6010998</v>
      </c>
      <c r="K13" s="62">
        <f t="shared" si="6"/>
        <v>103.44174959275499</v>
      </c>
      <c r="L13" s="62">
        <f t="shared" si="3"/>
        <v>103.44174959275499</v>
      </c>
    </row>
    <row r="14" spans="1:13" s="3" customFormat="1" ht="18.75" customHeight="1" x14ac:dyDescent="0.3">
      <c r="A14" s="31"/>
      <c r="B14" s="15" t="s">
        <v>9</v>
      </c>
      <c r="C14" s="66">
        <v>4256150</v>
      </c>
      <c r="D14" s="66"/>
      <c r="E14" s="66">
        <v>4256150</v>
      </c>
      <c r="F14" s="66"/>
      <c r="G14" s="66">
        <v>4256150</v>
      </c>
      <c r="H14" s="57">
        <f t="shared" si="0"/>
        <v>200000</v>
      </c>
      <c r="I14" s="66">
        <f t="shared" si="5"/>
        <v>200000</v>
      </c>
      <c r="J14" s="66">
        <v>4456150</v>
      </c>
      <c r="K14" s="63">
        <f t="shared" si="6"/>
        <v>104.69908250414106</v>
      </c>
      <c r="L14" s="63">
        <f t="shared" si="3"/>
        <v>104.69908250414106</v>
      </c>
    </row>
    <row r="15" spans="1:13" ht="18.75" hidden="1" customHeight="1" x14ac:dyDescent="0.3">
      <c r="A15" s="31"/>
      <c r="B15" s="15" t="s">
        <v>10</v>
      </c>
      <c r="C15" s="66">
        <v>1553000</v>
      </c>
      <c r="D15" s="66"/>
      <c r="E15" s="66">
        <v>1553000</v>
      </c>
      <c r="F15" s="66"/>
      <c r="G15" s="66">
        <v>1553000</v>
      </c>
      <c r="H15" s="56"/>
      <c r="I15" s="66"/>
      <c r="J15" s="66">
        <v>1553000</v>
      </c>
      <c r="K15" s="63">
        <f t="shared" si="4"/>
        <v>100</v>
      </c>
      <c r="L15" s="63">
        <f t="shared" si="3"/>
        <v>100</v>
      </c>
    </row>
    <row r="16" spans="1:13" ht="18.75" hidden="1" customHeight="1" x14ac:dyDescent="0.3">
      <c r="A16" s="31"/>
      <c r="B16" s="15" t="s">
        <v>26</v>
      </c>
      <c r="C16" s="66">
        <v>1848</v>
      </c>
      <c r="D16" s="66"/>
      <c r="E16" s="66">
        <v>1848</v>
      </c>
      <c r="F16" s="66"/>
      <c r="G16" s="66">
        <v>1848</v>
      </c>
      <c r="H16" s="56"/>
      <c r="I16" s="66"/>
      <c r="J16" s="66">
        <v>1848</v>
      </c>
      <c r="K16" s="63">
        <f t="shared" si="4"/>
        <v>100</v>
      </c>
      <c r="L16" s="63">
        <f t="shared" si="3"/>
        <v>100</v>
      </c>
    </row>
    <row r="17" spans="1:12" s="3" customFormat="1" ht="31.5" hidden="1" customHeight="1" x14ac:dyDescent="0.35">
      <c r="A17" s="4"/>
      <c r="B17" s="5" t="s">
        <v>11</v>
      </c>
      <c r="C17" s="65">
        <v>4893</v>
      </c>
      <c r="D17" s="65"/>
      <c r="E17" s="65">
        <v>4893</v>
      </c>
      <c r="F17" s="65"/>
      <c r="G17" s="65">
        <v>4893</v>
      </c>
      <c r="H17" s="56"/>
      <c r="I17" s="65"/>
      <c r="J17" s="65">
        <v>4893</v>
      </c>
      <c r="K17" s="62">
        <f t="shared" si="4"/>
        <v>100</v>
      </c>
      <c r="L17" s="62">
        <f t="shared" si="3"/>
        <v>100</v>
      </c>
    </row>
    <row r="18" spans="1:12" ht="18.75" hidden="1" customHeight="1" x14ac:dyDescent="0.3">
      <c r="A18" s="31"/>
      <c r="B18" s="15" t="s">
        <v>12</v>
      </c>
      <c r="C18" s="66">
        <v>4870</v>
      </c>
      <c r="D18" s="66"/>
      <c r="E18" s="66">
        <v>4870</v>
      </c>
      <c r="F18" s="66"/>
      <c r="G18" s="66">
        <v>4870</v>
      </c>
      <c r="H18" s="56"/>
      <c r="I18" s="66"/>
      <c r="J18" s="66">
        <v>4870</v>
      </c>
      <c r="K18" s="63">
        <f t="shared" si="4"/>
        <v>100</v>
      </c>
      <c r="L18" s="63">
        <f t="shared" si="3"/>
        <v>100</v>
      </c>
    </row>
    <row r="19" spans="1:12" ht="19.5" hidden="1" customHeight="1" x14ac:dyDescent="0.35">
      <c r="A19" s="4"/>
      <c r="B19" s="5" t="s">
        <v>22</v>
      </c>
      <c r="C19" s="65">
        <v>164417</v>
      </c>
      <c r="D19" s="65"/>
      <c r="E19" s="65">
        <v>164417</v>
      </c>
      <c r="F19" s="65"/>
      <c r="G19" s="65">
        <v>164417</v>
      </c>
      <c r="H19" s="56"/>
      <c r="I19" s="65"/>
      <c r="J19" s="65">
        <v>164417</v>
      </c>
      <c r="K19" s="62">
        <f t="shared" si="4"/>
        <v>100</v>
      </c>
      <c r="L19" s="62">
        <f t="shared" si="3"/>
        <v>100</v>
      </c>
    </row>
    <row r="20" spans="1:12" s="3" customFormat="1" ht="31.5" hidden="1" customHeight="1" x14ac:dyDescent="0.35">
      <c r="A20" s="4"/>
      <c r="B20" s="5" t="s">
        <v>13</v>
      </c>
      <c r="C20" s="65">
        <v>15765</v>
      </c>
      <c r="D20" s="65"/>
      <c r="E20" s="65">
        <v>15765</v>
      </c>
      <c r="F20" s="65"/>
      <c r="G20" s="65">
        <v>15765</v>
      </c>
      <c r="H20" s="56"/>
      <c r="I20" s="65"/>
      <c r="J20" s="65">
        <v>15765</v>
      </c>
      <c r="K20" s="62">
        <f t="shared" si="4"/>
        <v>100</v>
      </c>
      <c r="L20" s="62">
        <f t="shared" si="3"/>
        <v>100</v>
      </c>
    </row>
    <row r="21" spans="1:12" ht="63" hidden="1" x14ac:dyDescent="0.3">
      <c r="A21" s="31"/>
      <c r="B21" s="15" t="s">
        <v>31</v>
      </c>
      <c r="C21" s="66">
        <v>2000</v>
      </c>
      <c r="D21" s="66"/>
      <c r="E21" s="66">
        <v>2000</v>
      </c>
      <c r="F21" s="66"/>
      <c r="G21" s="66">
        <v>2000</v>
      </c>
      <c r="H21" s="56"/>
      <c r="I21" s="66"/>
      <c r="J21" s="66">
        <v>2000</v>
      </c>
      <c r="K21" s="63">
        <f t="shared" si="4"/>
        <v>100</v>
      </c>
      <c r="L21" s="63">
        <f t="shared" si="3"/>
        <v>100</v>
      </c>
    </row>
    <row r="22" spans="1:12" ht="31.5" hidden="1" x14ac:dyDescent="0.3">
      <c r="A22" s="31"/>
      <c r="B22" s="15" t="s">
        <v>24</v>
      </c>
      <c r="C22" s="66">
        <v>91</v>
      </c>
      <c r="D22" s="66"/>
      <c r="E22" s="66">
        <v>91</v>
      </c>
      <c r="F22" s="66"/>
      <c r="G22" s="66">
        <v>91</v>
      </c>
      <c r="H22" s="56"/>
      <c r="I22" s="66"/>
      <c r="J22" s="66">
        <v>91</v>
      </c>
      <c r="K22" s="63">
        <f t="shared" si="4"/>
        <v>100</v>
      </c>
      <c r="L22" s="63">
        <f t="shared" si="3"/>
        <v>100</v>
      </c>
    </row>
    <row r="23" spans="1:12" ht="63" hidden="1" customHeight="1" x14ac:dyDescent="0.3">
      <c r="A23" s="31"/>
      <c r="B23" s="16" t="s">
        <v>35</v>
      </c>
      <c r="C23" s="66">
        <v>7900</v>
      </c>
      <c r="D23" s="66"/>
      <c r="E23" s="66">
        <v>7900</v>
      </c>
      <c r="F23" s="66"/>
      <c r="G23" s="66">
        <v>7900</v>
      </c>
      <c r="H23" s="56"/>
      <c r="I23" s="66"/>
      <c r="J23" s="66">
        <v>7900</v>
      </c>
      <c r="K23" s="63">
        <f t="shared" si="4"/>
        <v>100</v>
      </c>
      <c r="L23" s="63">
        <f t="shared" si="3"/>
        <v>100</v>
      </c>
    </row>
    <row r="24" spans="1:12" ht="63" hidden="1" customHeight="1" x14ac:dyDescent="0.3">
      <c r="A24" s="31"/>
      <c r="B24" s="16" t="s">
        <v>25</v>
      </c>
      <c r="C24" s="66">
        <v>2000</v>
      </c>
      <c r="D24" s="66"/>
      <c r="E24" s="66">
        <v>2000</v>
      </c>
      <c r="F24" s="66"/>
      <c r="G24" s="66">
        <v>2000</v>
      </c>
      <c r="H24" s="56"/>
      <c r="I24" s="66"/>
      <c r="J24" s="66">
        <v>2000</v>
      </c>
      <c r="K24" s="63">
        <f t="shared" si="4"/>
        <v>100</v>
      </c>
      <c r="L24" s="63">
        <f t="shared" si="3"/>
        <v>100</v>
      </c>
    </row>
    <row r="25" spans="1:12" ht="31.5" hidden="1" x14ac:dyDescent="0.3">
      <c r="A25" s="31"/>
      <c r="B25" s="16" t="s">
        <v>36</v>
      </c>
      <c r="C25" s="66">
        <v>830</v>
      </c>
      <c r="D25" s="66"/>
      <c r="E25" s="66">
        <v>830</v>
      </c>
      <c r="F25" s="66"/>
      <c r="G25" s="66">
        <v>830</v>
      </c>
      <c r="H25" s="56"/>
      <c r="I25" s="66"/>
      <c r="J25" s="66">
        <v>830</v>
      </c>
      <c r="K25" s="63">
        <f t="shared" si="4"/>
        <v>100</v>
      </c>
      <c r="L25" s="63">
        <f t="shared" si="3"/>
        <v>100</v>
      </c>
    </row>
    <row r="26" spans="1:12" ht="110.25" hidden="1" x14ac:dyDescent="0.3">
      <c r="A26" s="31"/>
      <c r="B26" s="17" t="s">
        <v>54</v>
      </c>
      <c r="C26" s="66">
        <v>3</v>
      </c>
      <c r="D26" s="66"/>
      <c r="E26" s="66">
        <v>3</v>
      </c>
      <c r="F26" s="66"/>
      <c r="G26" s="66">
        <v>3</v>
      </c>
      <c r="H26" s="56"/>
      <c r="I26" s="66"/>
      <c r="J26" s="66">
        <v>3</v>
      </c>
      <c r="K26" s="63">
        <f t="shared" si="4"/>
        <v>100</v>
      </c>
      <c r="L26" s="63">
        <f t="shared" si="3"/>
        <v>100</v>
      </c>
    </row>
    <row r="27" spans="1:12" ht="94.5" hidden="1" x14ac:dyDescent="0.3">
      <c r="A27" s="31"/>
      <c r="B27" s="17" t="s">
        <v>198</v>
      </c>
      <c r="C27" s="66">
        <v>22</v>
      </c>
      <c r="D27" s="66"/>
      <c r="E27" s="66">
        <v>22</v>
      </c>
      <c r="F27" s="66"/>
      <c r="G27" s="66">
        <v>22</v>
      </c>
      <c r="H27" s="56"/>
      <c r="I27" s="66"/>
      <c r="J27" s="66">
        <v>22</v>
      </c>
      <c r="K27" s="63">
        <f t="shared" si="4"/>
        <v>100</v>
      </c>
      <c r="L27" s="63">
        <f t="shared" si="3"/>
        <v>100</v>
      </c>
    </row>
    <row r="28" spans="1:12" ht="47.25" hidden="1" customHeight="1" x14ac:dyDescent="0.3">
      <c r="A28" s="31"/>
      <c r="B28" s="16" t="s">
        <v>32</v>
      </c>
      <c r="C28" s="66">
        <v>2918</v>
      </c>
      <c r="D28" s="66"/>
      <c r="E28" s="66">
        <v>2918</v>
      </c>
      <c r="F28" s="66"/>
      <c r="G28" s="66">
        <v>2918</v>
      </c>
      <c r="H28" s="56"/>
      <c r="I28" s="66"/>
      <c r="J28" s="66">
        <v>2918</v>
      </c>
      <c r="K28" s="63">
        <f t="shared" si="4"/>
        <v>100</v>
      </c>
      <c r="L28" s="63">
        <f t="shared" si="3"/>
        <v>100</v>
      </c>
    </row>
    <row r="29" spans="1:12" ht="31.5" hidden="1" x14ac:dyDescent="0.3">
      <c r="A29" s="31"/>
      <c r="B29" s="16" t="s">
        <v>55</v>
      </c>
      <c r="C29" s="66">
        <v>1</v>
      </c>
      <c r="D29" s="66"/>
      <c r="E29" s="66">
        <v>1</v>
      </c>
      <c r="F29" s="66"/>
      <c r="G29" s="66">
        <v>1</v>
      </c>
      <c r="H29" s="56"/>
      <c r="I29" s="66"/>
      <c r="J29" s="66">
        <v>1</v>
      </c>
      <c r="K29" s="63">
        <f t="shared" si="4"/>
        <v>100</v>
      </c>
      <c r="L29" s="63">
        <f t="shared" si="3"/>
        <v>100</v>
      </c>
    </row>
    <row r="30" spans="1:12" s="3" customFormat="1" ht="19.5" x14ac:dyDescent="0.35">
      <c r="A30" s="4"/>
      <c r="B30" s="5" t="s">
        <v>14</v>
      </c>
      <c r="C30" s="65">
        <v>215927</v>
      </c>
      <c r="D30" s="65"/>
      <c r="E30" s="65">
        <v>215927</v>
      </c>
      <c r="F30" s="65"/>
      <c r="G30" s="65">
        <v>215927</v>
      </c>
      <c r="H30" s="56">
        <f t="shared" si="0"/>
        <v>10077</v>
      </c>
      <c r="I30" s="65">
        <f>D30+F30+H30</f>
        <v>10077</v>
      </c>
      <c r="J30" s="65">
        <v>226004</v>
      </c>
      <c r="K30" s="62">
        <f>J30/C30*100</f>
        <v>104.66685500192195</v>
      </c>
      <c r="L30" s="62">
        <f t="shared" si="3"/>
        <v>104.66685500192195</v>
      </c>
    </row>
    <row r="31" spans="1:12" hidden="1" x14ac:dyDescent="0.3">
      <c r="A31" s="31"/>
      <c r="B31" s="15" t="s">
        <v>15</v>
      </c>
      <c r="C31" s="66">
        <v>24462</v>
      </c>
      <c r="D31" s="66"/>
      <c r="E31" s="66">
        <v>24462</v>
      </c>
      <c r="F31" s="66"/>
      <c r="G31" s="66">
        <v>24462</v>
      </c>
      <c r="H31" s="56"/>
      <c r="I31" s="66"/>
      <c r="J31" s="66">
        <v>24462</v>
      </c>
      <c r="K31" s="63">
        <f t="shared" si="4"/>
        <v>100</v>
      </c>
      <c r="L31" s="63">
        <f t="shared" si="3"/>
        <v>100</v>
      </c>
    </row>
    <row r="32" spans="1:12" hidden="1" x14ac:dyDescent="0.3">
      <c r="A32" s="31"/>
      <c r="B32" s="15" t="s">
        <v>38</v>
      </c>
      <c r="C32" s="66">
        <v>12153</v>
      </c>
      <c r="D32" s="66"/>
      <c r="E32" s="66">
        <v>12153</v>
      </c>
      <c r="F32" s="66"/>
      <c r="G32" s="66">
        <v>12153</v>
      </c>
      <c r="H32" s="56"/>
      <c r="I32" s="66"/>
      <c r="J32" s="66">
        <v>12153</v>
      </c>
      <c r="K32" s="63">
        <f t="shared" si="4"/>
        <v>100</v>
      </c>
      <c r="L32" s="63">
        <f t="shared" si="3"/>
        <v>100</v>
      </c>
    </row>
    <row r="33" spans="1:12" x14ac:dyDescent="0.3">
      <c r="A33" s="31"/>
      <c r="B33" s="15" t="s">
        <v>16</v>
      </c>
      <c r="C33" s="66">
        <v>179312</v>
      </c>
      <c r="D33" s="66"/>
      <c r="E33" s="66">
        <v>179312</v>
      </c>
      <c r="F33" s="66"/>
      <c r="G33" s="66">
        <v>179312</v>
      </c>
      <c r="H33" s="57">
        <f t="shared" si="0"/>
        <v>10077</v>
      </c>
      <c r="I33" s="66">
        <f>D33+F33+H33</f>
        <v>10077</v>
      </c>
      <c r="J33" s="66">
        <v>189389</v>
      </c>
      <c r="K33" s="63">
        <f>J33/C33*100</f>
        <v>105.61981350941376</v>
      </c>
      <c r="L33" s="63">
        <f t="shared" si="3"/>
        <v>105.61981350941376</v>
      </c>
    </row>
    <row r="34" spans="1:12" s="3" customFormat="1" ht="31.5" hidden="1" x14ac:dyDescent="0.35">
      <c r="A34" s="4"/>
      <c r="B34" s="5" t="s">
        <v>28</v>
      </c>
      <c r="C34" s="65">
        <v>39207</v>
      </c>
      <c r="D34" s="65"/>
      <c r="E34" s="65">
        <v>39207</v>
      </c>
      <c r="F34" s="65"/>
      <c r="G34" s="65">
        <v>39207</v>
      </c>
      <c r="H34" s="56"/>
      <c r="I34" s="65"/>
      <c r="J34" s="65">
        <v>39207</v>
      </c>
      <c r="K34" s="62">
        <f t="shared" si="4"/>
        <v>100</v>
      </c>
      <c r="L34" s="62">
        <f t="shared" si="3"/>
        <v>100</v>
      </c>
    </row>
    <row r="35" spans="1:12" ht="39" hidden="1" customHeight="1" x14ac:dyDescent="0.35">
      <c r="A35" s="4"/>
      <c r="B35" s="5" t="s">
        <v>17</v>
      </c>
      <c r="C35" s="65">
        <v>5385</v>
      </c>
      <c r="D35" s="65"/>
      <c r="E35" s="65">
        <v>5385</v>
      </c>
      <c r="F35" s="65"/>
      <c r="G35" s="65">
        <v>5385</v>
      </c>
      <c r="H35" s="56"/>
      <c r="I35" s="65"/>
      <c r="J35" s="65">
        <v>5385</v>
      </c>
      <c r="K35" s="62">
        <f t="shared" si="4"/>
        <v>100</v>
      </c>
      <c r="L35" s="62">
        <f t="shared" si="3"/>
        <v>100</v>
      </c>
    </row>
    <row r="36" spans="1:12" ht="27.75" hidden="1" customHeight="1" x14ac:dyDescent="0.35">
      <c r="A36" s="4"/>
      <c r="B36" s="5" t="s">
        <v>27</v>
      </c>
      <c r="C36" s="65">
        <v>1060</v>
      </c>
      <c r="D36" s="65"/>
      <c r="E36" s="65">
        <v>1060</v>
      </c>
      <c r="F36" s="65"/>
      <c r="G36" s="65">
        <v>1060</v>
      </c>
      <c r="H36" s="56"/>
      <c r="I36" s="65"/>
      <c r="J36" s="65">
        <v>1060</v>
      </c>
      <c r="K36" s="62">
        <f t="shared" si="4"/>
        <v>100</v>
      </c>
      <c r="L36" s="62">
        <f t="shared" si="3"/>
        <v>100</v>
      </c>
    </row>
    <row r="37" spans="1:12" ht="27.75" hidden="1" customHeight="1" x14ac:dyDescent="0.35">
      <c r="A37" s="4"/>
      <c r="B37" s="5" t="s">
        <v>23</v>
      </c>
      <c r="C37" s="65">
        <v>1105886</v>
      </c>
      <c r="D37" s="65"/>
      <c r="E37" s="65">
        <v>1105886</v>
      </c>
      <c r="F37" s="65"/>
      <c r="G37" s="65">
        <v>1105886</v>
      </c>
      <c r="H37" s="56"/>
      <c r="I37" s="65"/>
      <c r="J37" s="65">
        <v>1105886</v>
      </c>
      <c r="K37" s="62">
        <f t="shared" si="4"/>
        <v>100</v>
      </c>
      <c r="L37" s="62">
        <f t="shared" si="3"/>
        <v>100</v>
      </c>
    </row>
    <row r="38" spans="1:12" ht="27.75" hidden="1" customHeight="1" x14ac:dyDescent="0.35">
      <c r="A38" s="4"/>
      <c r="B38" s="5" t="s">
        <v>199</v>
      </c>
      <c r="C38" s="67">
        <v>20</v>
      </c>
      <c r="D38" s="65"/>
      <c r="E38" s="65">
        <v>20</v>
      </c>
      <c r="F38" s="65"/>
      <c r="G38" s="65">
        <v>20</v>
      </c>
      <c r="H38" s="56"/>
      <c r="I38" s="65"/>
      <c r="J38" s="65">
        <v>20</v>
      </c>
      <c r="K38" s="62">
        <f t="shared" si="4"/>
        <v>100</v>
      </c>
      <c r="L38" s="62">
        <f t="shared" si="3"/>
        <v>100</v>
      </c>
    </row>
    <row r="39" spans="1:12" s="22" customFormat="1" ht="27.75" customHeight="1" x14ac:dyDescent="0.35">
      <c r="A39" s="30" t="s">
        <v>175</v>
      </c>
      <c r="B39" s="41" t="s">
        <v>18</v>
      </c>
      <c r="C39" s="65">
        <v>24532230.699999999</v>
      </c>
      <c r="D39" s="65">
        <f>E39-C39</f>
        <v>1756750.9000000022</v>
      </c>
      <c r="E39" s="65">
        <v>26288981.600000001</v>
      </c>
      <c r="F39" s="65">
        <f t="shared" ref="F39:F40" si="7">G39-E39</f>
        <v>954657.5</v>
      </c>
      <c r="G39" s="65">
        <v>27243639.100000001</v>
      </c>
      <c r="H39" s="56">
        <f t="shared" si="0"/>
        <v>1223843.5999999978</v>
      </c>
      <c r="I39" s="65">
        <f>D39+F39+H39</f>
        <v>3935252</v>
      </c>
      <c r="J39" s="65">
        <v>28467482.699999999</v>
      </c>
      <c r="K39" s="62">
        <f>J39/C39*100</f>
        <v>116.04115030599318</v>
      </c>
      <c r="L39" s="62">
        <f t="shared" si="3"/>
        <v>104.49221778158116</v>
      </c>
    </row>
    <row r="40" spans="1:12" s="27" customFormat="1" ht="22.5" hidden="1" customHeight="1" x14ac:dyDescent="0.3">
      <c r="A40" s="31"/>
      <c r="B40" s="42" t="s">
        <v>179</v>
      </c>
      <c r="C40" s="66">
        <f>C41+C42</f>
        <v>6156644.7999999998</v>
      </c>
      <c r="D40" s="66"/>
      <c r="E40" s="66">
        <f t="shared" ref="E40" si="8">E41+E42</f>
        <v>6156644.7999999998</v>
      </c>
      <c r="F40" s="66">
        <f t="shared" si="7"/>
        <v>0</v>
      </c>
      <c r="G40" s="66">
        <f>G41+G42</f>
        <v>6156644.7999999998</v>
      </c>
      <c r="H40" s="56"/>
      <c r="I40" s="66"/>
      <c r="J40" s="66">
        <v>6156644.7999999998</v>
      </c>
      <c r="K40" s="63">
        <f t="shared" si="4"/>
        <v>100</v>
      </c>
      <c r="L40" s="63">
        <f t="shared" si="3"/>
        <v>100</v>
      </c>
    </row>
    <row r="41" spans="1:12" ht="45.75" hidden="1" customHeight="1" x14ac:dyDescent="0.3">
      <c r="A41" s="32"/>
      <c r="B41" s="43" t="s">
        <v>19</v>
      </c>
      <c r="C41" s="66">
        <v>4409777.8</v>
      </c>
      <c r="D41" s="66"/>
      <c r="E41" s="66">
        <v>4409777.8</v>
      </c>
      <c r="F41" s="66"/>
      <c r="G41" s="66">
        <v>4409777.8</v>
      </c>
      <c r="H41" s="56"/>
      <c r="I41" s="66"/>
      <c r="J41" s="66">
        <v>4409777.8</v>
      </c>
      <c r="K41" s="63">
        <f t="shared" si="4"/>
        <v>100</v>
      </c>
      <c r="L41" s="63">
        <f t="shared" si="3"/>
        <v>100</v>
      </c>
    </row>
    <row r="42" spans="1:12" ht="48" hidden="1" customHeight="1" x14ac:dyDescent="0.3">
      <c r="A42" s="32"/>
      <c r="B42" s="9" t="s">
        <v>83</v>
      </c>
      <c r="C42" s="66">
        <v>1746867</v>
      </c>
      <c r="D42" s="66"/>
      <c r="E42" s="66">
        <v>1746867</v>
      </c>
      <c r="F42" s="66"/>
      <c r="G42" s="66">
        <v>1746867</v>
      </c>
      <c r="H42" s="56"/>
      <c r="I42" s="66"/>
      <c r="J42" s="66">
        <v>1746867</v>
      </c>
      <c r="K42" s="63">
        <f t="shared" si="4"/>
        <v>100</v>
      </c>
      <c r="L42" s="63">
        <f t="shared" si="3"/>
        <v>100</v>
      </c>
    </row>
    <row r="43" spans="1:12" s="28" customFormat="1" x14ac:dyDescent="0.3">
      <c r="A43" s="35"/>
      <c r="B43" s="36" t="s">
        <v>173</v>
      </c>
      <c r="C43" s="66">
        <f>SUM(C44:C100)</f>
        <v>10642082.500000002</v>
      </c>
      <c r="D43" s="66">
        <f>D59</f>
        <v>20000</v>
      </c>
      <c r="E43" s="66">
        <f>SUM(E44:E100)</f>
        <v>10662082.5</v>
      </c>
      <c r="F43" s="66">
        <f>SUM(F44:F100)</f>
        <v>2523.5000000000728</v>
      </c>
      <c r="G43" s="66">
        <f>SUM(G44:G100)</f>
        <v>10664606</v>
      </c>
      <c r="H43" s="57">
        <f t="shared" ref="H43:J43" si="9">SUM(H44:H100)</f>
        <v>54905.499999999993</v>
      </c>
      <c r="I43" s="66">
        <f>D43+F43+H43</f>
        <v>77429.000000000058</v>
      </c>
      <c r="J43" s="66">
        <f t="shared" si="9"/>
        <v>10719511.500000002</v>
      </c>
      <c r="K43" s="63">
        <f>J43/C43*100</f>
        <v>100.7275737619963</v>
      </c>
      <c r="L43" s="63">
        <f t="shared" si="3"/>
        <v>100.51483852286715</v>
      </c>
    </row>
    <row r="44" spans="1:12" s="28" customFormat="1" ht="47.25" hidden="1" x14ac:dyDescent="0.3">
      <c r="A44" s="35"/>
      <c r="B44" s="9" t="s">
        <v>200</v>
      </c>
      <c r="C44" s="66">
        <v>274083.5</v>
      </c>
      <c r="D44" s="66"/>
      <c r="E44" s="66">
        <v>274083.5</v>
      </c>
      <c r="F44" s="66"/>
      <c r="G44" s="66">
        <v>274083.5</v>
      </c>
      <c r="H44" s="57"/>
      <c r="I44" s="66"/>
      <c r="J44" s="66">
        <v>274083.5</v>
      </c>
      <c r="K44" s="63">
        <f t="shared" si="4"/>
        <v>100</v>
      </c>
      <c r="L44" s="63">
        <f t="shared" si="3"/>
        <v>100</v>
      </c>
    </row>
    <row r="45" spans="1:12" ht="47.25" hidden="1" x14ac:dyDescent="0.3">
      <c r="A45" s="12"/>
      <c r="B45" s="11" t="s">
        <v>42</v>
      </c>
      <c r="C45" s="66">
        <v>354.9</v>
      </c>
      <c r="D45" s="66"/>
      <c r="E45" s="66">
        <v>354.9</v>
      </c>
      <c r="F45" s="66"/>
      <c r="G45" s="66">
        <v>354.9</v>
      </c>
      <c r="H45" s="57"/>
      <c r="I45" s="66"/>
      <c r="J45" s="66">
        <v>354.9</v>
      </c>
      <c r="K45" s="63">
        <f t="shared" si="4"/>
        <v>100</v>
      </c>
      <c r="L45" s="63">
        <f t="shared" si="3"/>
        <v>100</v>
      </c>
    </row>
    <row r="46" spans="1:12" ht="63" hidden="1" x14ac:dyDescent="0.3">
      <c r="A46" s="12"/>
      <c r="B46" s="11" t="s">
        <v>201</v>
      </c>
      <c r="C46" s="66">
        <v>6701.3</v>
      </c>
      <c r="D46" s="66"/>
      <c r="E46" s="66">
        <v>6701.3</v>
      </c>
      <c r="F46" s="66"/>
      <c r="G46" s="66">
        <v>6701.3</v>
      </c>
      <c r="H46" s="57"/>
      <c r="I46" s="66"/>
      <c r="J46" s="66">
        <v>6701.3</v>
      </c>
      <c r="K46" s="63">
        <f t="shared" si="4"/>
        <v>100</v>
      </c>
      <c r="L46" s="63">
        <f t="shared" si="3"/>
        <v>100</v>
      </c>
    </row>
    <row r="47" spans="1:12" ht="63" hidden="1" x14ac:dyDescent="0.3">
      <c r="A47" s="12"/>
      <c r="B47" s="11" t="s">
        <v>41</v>
      </c>
      <c r="C47" s="66">
        <v>148383.9</v>
      </c>
      <c r="D47" s="66"/>
      <c r="E47" s="66">
        <v>148383.9</v>
      </c>
      <c r="F47" s="66"/>
      <c r="G47" s="66">
        <v>148383.9</v>
      </c>
      <c r="H47" s="57"/>
      <c r="I47" s="66"/>
      <c r="J47" s="66">
        <v>148383.9</v>
      </c>
      <c r="K47" s="63">
        <f t="shared" si="4"/>
        <v>100</v>
      </c>
      <c r="L47" s="63">
        <f t="shared" si="3"/>
        <v>100</v>
      </c>
    </row>
    <row r="48" spans="1:12" ht="63" hidden="1" x14ac:dyDescent="0.3">
      <c r="A48" s="12"/>
      <c r="B48" s="11" t="s">
        <v>202</v>
      </c>
      <c r="C48" s="66">
        <v>868726</v>
      </c>
      <c r="D48" s="66"/>
      <c r="E48" s="66">
        <v>868726</v>
      </c>
      <c r="F48" s="66"/>
      <c r="G48" s="66">
        <v>868726</v>
      </c>
      <c r="H48" s="57"/>
      <c r="I48" s="66"/>
      <c r="J48" s="66">
        <v>868726</v>
      </c>
      <c r="K48" s="63">
        <f t="shared" si="4"/>
        <v>100</v>
      </c>
      <c r="L48" s="63">
        <f t="shared" si="3"/>
        <v>100</v>
      </c>
    </row>
    <row r="49" spans="1:12" ht="78.75" hidden="1" x14ac:dyDescent="0.3">
      <c r="A49" s="33"/>
      <c r="B49" s="11" t="s">
        <v>43</v>
      </c>
      <c r="C49" s="66">
        <v>631.79999999999995</v>
      </c>
      <c r="D49" s="66"/>
      <c r="E49" s="66">
        <v>631.79999999999995</v>
      </c>
      <c r="F49" s="66"/>
      <c r="G49" s="66">
        <v>631.79999999999995</v>
      </c>
      <c r="H49" s="57"/>
      <c r="I49" s="66"/>
      <c r="J49" s="66">
        <v>631.79999999999995</v>
      </c>
      <c r="K49" s="63">
        <f t="shared" si="4"/>
        <v>100</v>
      </c>
      <c r="L49" s="63">
        <f t="shared" si="3"/>
        <v>100</v>
      </c>
    </row>
    <row r="50" spans="1:12" ht="63" hidden="1" x14ac:dyDescent="0.3">
      <c r="A50" s="33"/>
      <c r="B50" s="11" t="s">
        <v>203</v>
      </c>
      <c r="C50" s="66">
        <v>10855.4</v>
      </c>
      <c r="D50" s="66"/>
      <c r="E50" s="66">
        <v>10855.4</v>
      </c>
      <c r="F50" s="66"/>
      <c r="G50" s="66">
        <v>10855.4</v>
      </c>
      <c r="H50" s="57"/>
      <c r="I50" s="66"/>
      <c r="J50" s="66">
        <v>10855.4</v>
      </c>
      <c r="K50" s="63">
        <f t="shared" si="4"/>
        <v>100</v>
      </c>
      <c r="L50" s="63">
        <f t="shared" si="3"/>
        <v>100</v>
      </c>
    </row>
    <row r="51" spans="1:12" ht="94.5" hidden="1" x14ac:dyDescent="0.3">
      <c r="A51" s="8"/>
      <c r="B51" s="11" t="s">
        <v>204</v>
      </c>
      <c r="C51" s="66">
        <v>173652</v>
      </c>
      <c r="D51" s="66"/>
      <c r="E51" s="66">
        <v>173652</v>
      </c>
      <c r="F51" s="66"/>
      <c r="G51" s="66">
        <v>173652</v>
      </c>
      <c r="H51" s="57"/>
      <c r="I51" s="66"/>
      <c r="J51" s="66">
        <v>173652</v>
      </c>
      <c r="K51" s="63">
        <f t="shared" si="4"/>
        <v>100</v>
      </c>
      <c r="L51" s="63">
        <f t="shared" si="3"/>
        <v>100</v>
      </c>
    </row>
    <row r="52" spans="1:12" ht="63" x14ac:dyDescent="0.3">
      <c r="A52" s="33"/>
      <c r="B52" s="44" t="s">
        <v>57</v>
      </c>
      <c r="C52" s="66">
        <v>131684.79999999999</v>
      </c>
      <c r="D52" s="66"/>
      <c r="E52" s="66">
        <v>131684.79999999999</v>
      </c>
      <c r="F52" s="66"/>
      <c r="G52" s="66">
        <v>131684.79999999999</v>
      </c>
      <c r="H52" s="57">
        <f t="shared" si="0"/>
        <v>54464.900000000023</v>
      </c>
      <c r="I52" s="66">
        <f>D52+F52+H52</f>
        <v>54464.900000000023</v>
      </c>
      <c r="J52" s="66">
        <v>186149.7</v>
      </c>
      <c r="K52" s="63">
        <f>J52/C52*100</f>
        <v>141.36005066643989</v>
      </c>
      <c r="L52" s="63">
        <f t="shared" si="3"/>
        <v>141.36005066643989</v>
      </c>
    </row>
    <row r="53" spans="1:12" ht="78.75" hidden="1" x14ac:dyDescent="0.3">
      <c r="A53" s="33"/>
      <c r="B53" s="44" t="s">
        <v>205</v>
      </c>
      <c r="C53" s="66">
        <v>97605</v>
      </c>
      <c r="D53" s="66"/>
      <c r="E53" s="66">
        <v>97605</v>
      </c>
      <c r="F53" s="66"/>
      <c r="G53" s="66">
        <v>97605</v>
      </c>
      <c r="H53" s="57"/>
      <c r="I53" s="66"/>
      <c r="J53" s="66">
        <v>97605</v>
      </c>
      <c r="K53" s="63">
        <f t="shared" si="4"/>
        <v>100</v>
      </c>
      <c r="L53" s="63">
        <f t="shared" si="3"/>
        <v>100</v>
      </c>
    </row>
    <row r="54" spans="1:12" ht="63" hidden="1" x14ac:dyDescent="0.3">
      <c r="A54" s="33"/>
      <c r="B54" s="44" t="s">
        <v>206</v>
      </c>
      <c r="C54" s="66">
        <v>19877.099999999999</v>
      </c>
      <c r="D54" s="66"/>
      <c r="E54" s="66">
        <v>19877.099999999999</v>
      </c>
      <c r="F54" s="66"/>
      <c r="G54" s="66">
        <v>19877.099999999999</v>
      </c>
      <c r="H54" s="57"/>
      <c r="I54" s="66"/>
      <c r="J54" s="66">
        <v>19877.099999999999</v>
      </c>
      <c r="K54" s="63">
        <f t="shared" si="4"/>
        <v>100</v>
      </c>
      <c r="L54" s="63">
        <f t="shared" si="3"/>
        <v>100</v>
      </c>
    </row>
    <row r="55" spans="1:12" ht="63" hidden="1" x14ac:dyDescent="0.3">
      <c r="A55" s="12"/>
      <c r="B55" s="45" t="s">
        <v>84</v>
      </c>
      <c r="C55" s="66">
        <v>14270.2</v>
      </c>
      <c r="D55" s="66"/>
      <c r="E55" s="66">
        <v>14270.2</v>
      </c>
      <c r="F55" s="66"/>
      <c r="G55" s="66">
        <v>14270.2</v>
      </c>
      <c r="H55" s="57"/>
      <c r="I55" s="66"/>
      <c r="J55" s="66">
        <v>14270.2</v>
      </c>
      <c r="K55" s="63">
        <f t="shared" si="4"/>
        <v>100</v>
      </c>
      <c r="L55" s="63">
        <f t="shared" si="3"/>
        <v>100</v>
      </c>
    </row>
    <row r="56" spans="1:12" ht="31.5" x14ac:dyDescent="0.3">
      <c r="A56" s="12"/>
      <c r="B56" s="45" t="s">
        <v>58</v>
      </c>
      <c r="C56" s="66">
        <v>40469.699999999997</v>
      </c>
      <c r="D56" s="66"/>
      <c r="E56" s="66">
        <v>40469.699999999997</v>
      </c>
      <c r="F56" s="66"/>
      <c r="G56" s="66">
        <v>40469.699999999997</v>
      </c>
      <c r="H56" s="57">
        <f t="shared" si="0"/>
        <v>8506.7000000000044</v>
      </c>
      <c r="I56" s="66">
        <f>D56+F56+H56</f>
        <v>8506.7000000000044</v>
      </c>
      <c r="J56" s="66">
        <v>48976.4</v>
      </c>
      <c r="K56" s="63">
        <f>J56/C56*100</f>
        <v>121.01992354774067</v>
      </c>
      <c r="L56" s="63">
        <f t="shared" si="3"/>
        <v>121.01992354774067</v>
      </c>
    </row>
    <row r="57" spans="1:12" ht="47.25" hidden="1" x14ac:dyDescent="0.3">
      <c r="A57" s="12"/>
      <c r="B57" s="45" t="s">
        <v>56</v>
      </c>
      <c r="C57" s="66">
        <v>26494.3</v>
      </c>
      <c r="D57" s="66"/>
      <c r="E57" s="66">
        <v>26494.3</v>
      </c>
      <c r="F57" s="66"/>
      <c r="G57" s="66">
        <v>26494.3</v>
      </c>
      <c r="H57" s="57"/>
      <c r="I57" s="66"/>
      <c r="J57" s="66">
        <v>26494.3</v>
      </c>
      <c r="K57" s="63">
        <f t="shared" si="4"/>
        <v>100</v>
      </c>
      <c r="L57" s="63">
        <f t="shared" si="3"/>
        <v>100</v>
      </c>
    </row>
    <row r="58" spans="1:12" ht="31.5" hidden="1" x14ac:dyDescent="0.3">
      <c r="A58" s="12"/>
      <c r="B58" s="45" t="s">
        <v>59</v>
      </c>
      <c r="C58" s="66">
        <v>11347.7</v>
      </c>
      <c r="D58" s="66"/>
      <c r="E58" s="66">
        <v>11347.7</v>
      </c>
      <c r="F58" s="66"/>
      <c r="G58" s="66">
        <v>11347.7</v>
      </c>
      <c r="H58" s="57"/>
      <c r="I58" s="66"/>
      <c r="J58" s="66">
        <v>11347.7</v>
      </c>
      <c r="K58" s="63">
        <f t="shared" si="4"/>
        <v>100</v>
      </c>
      <c r="L58" s="63">
        <f t="shared" si="3"/>
        <v>100</v>
      </c>
    </row>
    <row r="59" spans="1:12" ht="47.25" hidden="1" x14ac:dyDescent="0.3">
      <c r="A59" s="12"/>
      <c r="B59" s="45" t="s">
        <v>60</v>
      </c>
      <c r="C59" s="66">
        <v>46539.5</v>
      </c>
      <c r="D59" s="66">
        <f>E59-C59</f>
        <v>20000</v>
      </c>
      <c r="E59" s="66">
        <v>66539.5</v>
      </c>
      <c r="F59" s="66">
        <f t="shared" ref="F59:F70" si="10">G59-E59</f>
        <v>2340.3000000000029</v>
      </c>
      <c r="G59" s="66">
        <v>68879.8</v>
      </c>
      <c r="H59" s="57"/>
      <c r="I59" s="66"/>
      <c r="J59" s="66">
        <v>68879.8</v>
      </c>
      <c r="K59" s="63">
        <f t="shared" si="4"/>
        <v>103.5171589807558</v>
      </c>
      <c r="L59" s="63">
        <f t="shared" si="3"/>
        <v>100</v>
      </c>
    </row>
    <row r="60" spans="1:12" ht="47.25" hidden="1" x14ac:dyDescent="0.3">
      <c r="A60" s="12"/>
      <c r="B60" s="45" t="s">
        <v>207</v>
      </c>
      <c r="C60" s="66">
        <v>30705.8</v>
      </c>
      <c r="D60" s="66"/>
      <c r="E60" s="66">
        <v>30705.8</v>
      </c>
      <c r="F60" s="66"/>
      <c r="G60" s="66">
        <v>30705.8</v>
      </c>
      <c r="H60" s="57"/>
      <c r="I60" s="66"/>
      <c r="J60" s="66">
        <v>30705.8</v>
      </c>
      <c r="K60" s="63">
        <f t="shared" si="4"/>
        <v>100</v>
      </c>
      <c r="L60" s="63">
        <f t="shared" si="3"/>
        <v>100</v>
      </c>
    </row>
    <row r="61" spans="1:12" ht="63" hidden="1" x14ac:dyDescent="0.3">
      <c r="A61" s="12"/>
      <c r="B61" s="46" t="s">
        <v>61</v>
      </c>
      <c r="C61" s="66">
        <v>943384.2</v>
      </c>
      <c r="D61" s="66"/>
      <c r="E61" s="66">
        <v>943384.2</v>
      </c>
      <c r="F61" s="66"/>
      <c r="G61" s="66">
        <v>943384.2</v>
      </c>
      <c r="H61" s="57"/>
      <c r="I61" s="66"/>
      <c r="J61" s="66">
        <v>943384.2</v>
      </c>
      <c r="K61" s="63">
        <f t="shared" si="4"/>
        <v>100</v>
      </c>
      <c r="L61" s="63">
        <f t="shared" si="3"/>
        <v>100</v>
      </c>
    </row>
    <row r="62" spans="1:12" ht="31.5" hidden="1" x14ac:dyDescent="0.3">
      <c r="A62" s="12"/>
      <c r="B62" s="46" t="s">
        <v>208</v>
      </c>
      <c r="C62" s="66">
        <v>234075.2</v>
      </c>
      <c r="D62" s="66"/>
      <c r="E62" s="66">
        <v>234075.2</v>
      </c>
      <c r="F62" s="66"/>
      <c r="G62" s="66">
        <v>234075.2</v>
      </c>
      <c r="H62" s="57"/>
      <c r="I62" s="66"/>
      <c r="J62" s="66">
        <v>234075.2</v>
      </c>
      <c r="K62" s="63">
        <f t="shared" si="4"/>
        <v>100</v>
      </c>
      <c r="L62" s="63">
        <f t="shared" si="3"/>
        <v>100</v>
      </c>
    </row>
    <row r="63" spans="1:12" ht="110.25" hidden="1" x14ac:dyDescent="0.3">
      <c r="A63" s="12"/>
      <c r="B63" s="46" t="s">
        <v>93</v>
      </c>
      <c r="C63" s="66">
        <v>2394</v>
      </c>
      <c r="D63" s="66"/>
      <c r="E63" s="66">
        <v>2394</v>
      </c>
      <c r="F63" s="66"/>
      <c r="G63" s="66">
        <v>2394</v>
      </c>
      <c r="H63" s="57"/>
      <c r="I63" s="66"/>
      <c r="J63" s="66">
        <v>2394</v>
      </c>
      <c r="K63" s="63">
        <f t="shared" si="4"/>
        <v>100</v>
      </c>
      <c r="L63" s="63">
        <f t="shared" si="3"/>
        <v>100</v>
      </c>
    </row>
    <row r="64" spans="1:12" ht="78.75" hidden="1" x14ac:dyDescent="0.3">
      <c r="A64" s="12"/>
      <c r="B64" s="45" t="s">
        <v>96</v>
      </c>
      <c r="C64" s="66">
        <v>10530</v>
      </c>
      <c r="D64" s="66"/>
      <c r="E64" s="66">
        <v>10530</v>
      </c>
      <c r="F64" s="66"/>
      <c r="G64" s="66">
        <v>10530</v>
      </c>
      <c r="H64" s="57"/>
      <c r="I64" s="66"/>
      <c r="J64" s="66">
        <v>10530</v>
      </c>
      <c r="K64" s="63">
        <f t="shared" si="4"/>
        <v>100</v>
      </c>
      <c r="L64" s="63">
        <f t="shared" si="3"/>
        <v>100</v>
      </c>
    </row>
    <row r="65" spans="1:12" ht="31.5" x14ac:dyDescent="0.3">
      <c r="A65" s="12"/>
      <c r="B65" s="45" t="s">
        <v>209</v>
      </c>
      <c r="C65" s="66">
        <v>13378.5</v>
      </c>
      <c r="D65" s="66"/>
      <c r="E65" s="66">
        <v>13378.5</v>
      </c>
      <c r="F65" s="66"/>
      <c r="G65" s="66">
        <v>13378.5</v>
      </c>
      <c r="H65" s="57">
        <f t="shared" si="0"/>
        <v>-7942.5</v>
      </c>
      <c r="I65" s="66">
        <f>D65+F65+H65</f>
        <v>-7942.5</v>
      </c>
      <c r="J65" s="66">
        <v>5436</v>
      </c>
      <c r="K65" s="63">
        <f>J65/C65*100</f>
        <v>40.632357887655566</v>
      </c>
      <c r="L65" s="63">
        <f t="shared" si="3"/>
        <v>40.632357887655566</v>
      </c>
    </row>
    <row r="66" spans="1:12" ht="31.5" hidden="1" x14ac:dyDescent="0.3">
      <c r="A66" s="12"/>
      <c r="B66" s="45" t="s">
        <v>192</v>
      </c>
      <c r="C66" s="66">
        <v>133863</v>
      </c>
      <c r="D66" s="66"/>
      <c r="E66" s="66">
        <v>133863</v>
      </c>
      <c r="F66" s="66"/>
      <c r="G66" s="66">
        <v>133863</v>
      </c>
      <c r="H66" s="57"/>
      <c r="I66" s="66"/>
      <c r="J66" s="66">
        <v>133863</v>
      </c>
      <c r="K66" s="63">
        <f t="shared" si="4"/>
        <v>100</v>
      </c>
      <c r="L66" s="63">
        <f t="shared" si="3"/>
        <v>100</v>
      </c>
    </row>
    <row r="67" spans="1:12" ht="31.5" hidden="1" x14ac:dyDescent="0.3">
      <c r="A67" s="12"/>
      <c r="B67" s="45" t="s">
        <v>85</v>
      </c>
      <c r="C67" s="66">
        <v>9700</v>
      </c>
      <c r="D67" s="66"/>
      <c r="E67" s="66">
        <v>9700</v>
      </c>
      <c r="F67" s="66"/>
      <c r="G67" s="66">
        <v>9700</v>
      </c>
      <c r="H67" s="57"/>
      <c r="I67" s="66"/>
      <c r="J67" s="66">
        <v>9700</v>
      </c>
      <c r="K67" s="63">
        <f t="shared" si="4"/>
        <v>100</v>
      </c>
      <c r="L67" s="63">
        <f t="shared" si="3"/>
        <v>100</v>
      </c>
    </row>
    <row r="68" spans="1:12" ht="62.25" hidden="1" x14ac:dyDescent="0.3">
      <c r="A68" s="12"/>
      <c r="B68" s="45" t="s">
        <v>210</v>
      </c>
      <c r="C68" s="66">
        <v>2679</v>
      </c>
      <c r="D68" s="66"/>
      <c r="E68" s="66">
        <v>2679</v>
      </c>
      <c r="F68" s="66"/>
      <c r="G68" s="66">
        <v>2679</v>
      </c>
      <c r="H68" s="57"/>
      <c r="I68" s="66"/>
      <c r="J68" s="66">
        <v>2679</v>
      </c>
      <c r="K68" s="63">
        <f t="shared" si="4"/>
        <v>100</v>
      </c>
      <c r="L68" s="63">
        <f t="shared" si="3"/>
        <v>100</v>
      </c>
    </row>
    <row r="69" spans="1:12" ht="47.25" hidden="1" x14ac:dyDescent="0.3">
      <c r="A69" s="12"/>
      <c r="B69" s="45" t="s">
        <v>211</v>
      </c>
      <c r="C69" s="66">
        <v>2334471.9</v>
      </c>
      <c r="D69" s="66"/>
      <c r="E69" s="66">
        <v>2334471.9</v>
      </c>
      <c r="F69" s="66"/>
      <c r="G69" s="66">
        <v>2334471.9</v>
      </c>
      <c r="H69" s="57"/>
      <c r="I69" s="66"/>
      <c r="J69" s="66">
        <v>2334471.9</v>
      </c>
      <c r="K69" s="63">
        <f t="shared" si="4"/>
        <v>100</v>
      </c>
      <c r="L69" s="63">
        <f t="shared" si="3"/>
        <v>100</v>
      </c>
    </row>
    <row r="70" spans="1:12" ht="63" hidden="1" x14ac:dyDescent="0.3">
      <c r="A70" s="12"/>
      <c r="B70" s="45" t="s">
        <v>212</v>
      </c>
      <c r="C70" s="66">
        <v>716269.7</v>
      </c>
      <c r="D70" s="66"/>
      <c r="E70" s="66">
        <v>716269.7</v>
      </c>
      <c r="F70" s="66">
        <f t="shared" si="10"/>
        <v>183.20000000006985</v>
      </c>
      <c r="G70" s="66">
        <v>716452.9</v>
      </c>
      <c r="H70" s="57"/>
      <c r="I70" s="66"/>
      <c r="J70" s="66">
        <v>716452.9</v>
      </c>
      <c r="K70" s="63">
        <f t="shared" si="4"/>
        <v>100.02557695795313</v>
      </c>
      <c r="L70" s="63">
        <f t="shared" ref="L70:L133" si="11">J70/G70*100</f>
        <v>100</v>
      </c>
    </row>
    <row r="71" spans="1:12" ht="63" hidden="1" x14ac:dyDescent="0.3">
      <c r="A71" s="8"/>
      <c r="B71" s="14" t="s">
        <v>220</v>
      </c>
      <c r="C71" s="66">
        <v>995106.2</v>
      </c>
      <c r="D71" s="66"/>
      <c r="E71" s="66">
        <f>C71</f>
        <v>995106.2</v>
      </c>
      <c r="F71" s="66"/>
      <c r="G71" s="66">
        <f>E71</f>
        <v>995106.2</v>
      </c>
      <c r="H71" s="57"/>
      <c r="I71" s="66"/>
      <c r="J71" s="66">
        <v>995106.2</v>
      </c>
      <c r="K71" s="63">
        <f t="shared" ref="K71:K134" si="12">J71/E71*100</f>
        <v>100</v>
      </c>
      <c r="L71" s="63">
        <f t="shared" si="11"/>
        <v>100</v>
      </c>
    </row>
    <row r="72" spans="1:12" ht="78.75" hidden="1" x14ac:dyDescent="0.3">
      <c r="A72" s="12"/>
      <c r="B72" s="44" t="s">
        <v>86</v>
      </c>
      <c r="C72" s="66">
        <v>31297.200000000001</v>
      </c>
      <c r="D72" s="66"/>
      <c r="E72" s="66">
        <v>31297.200000000001</v>
      </c>
      <c r="F72" s="66"/>
      <c r="G72" s="66">
        <v>31297.200000000001</v>
      </c>
      <c r="H72" s="57"/>
      <c r="I72" s="66"/>
      <c r="J72" s="66">
        <v>31297.200000000001</v>
      </c>
      <c r="K72" s="63">
        <f t="shared" si="12"/>
        <v>100</v>
      </c>
      <c r="L72" s="63">
        <f t="shared" si="11"/>
        <v>100</v>
      </c>
    </row>
    <row r="73" spans="1:12" ht="63" hidden="1" x14ac:dyDescent="0.3">
      <c r="A73" s="12"/>
      <c r="B73" s="44" t="s">
        <v>94</v>
      </c>
      <c r="C73" s="66">
        <v>200738.3</v>
      </c>
      <c r="D73" s="66"/>
      <c r="E73" s="66">
        <v>200738.3</v>
      </c>
      <c r="F73" s="66"/>
      <c r="G73" s="66">
        <v>200738.3</v>
      </c>
      <c r="H73" s="57"/>
      <c r="I73" s="66"/>
      <c r="J73" s="66">
        <v>200738.3</v>
      </c>
      <c r="K73" s="63">
        <f t="shared" si="12"/>
        <v>100</v>
      </c>
      <c r="L73" s="63">
        <f t="shared" si="11"/>
        <v>100</v>
      </c>
    </row>
    <row r="74" spans="1:12" ht="78.75" hidden="1" x14ac:dyDescent="0.3">
      <c r="A74" s="12"/>
      <c r="B74" s="47" t="s">
        <v>62</v>
      </c>
      <c r="C74" s="66">
        <v>5306.3</v>
      </c>
      <c r="D74" s="66"/>
      <c r="E74" s="66">
        <v>5306.3</v>
      </c>
      <c r="F74" s="66"/>
      <c r="G74" s="66">
        <v>5306.3</v>
      </c>
      <c r="H74" s="57"/>
      <c r="I74" s="66"/>
      <c r="J74" s="66">
        <v>5306.3</v>
      </c>
      <c r="K74" s="63">
        <f t="shared" si="12"/>
        <v>100</v>
      </c>
      <c r="L74" s="63">
        <f t="shared" si="11"/>
        <v>100</v>
      </c>
    </row>
    <row r="75" spans="1:12" ht="47.25" hidden="1" x14ac:dyDescent="0.3">
      <c r="A75" s="33"/>
      <c r="B75" s="44" t="s">
        <v>46</v>
      </c>
      <c r="C75" s="66">
        <v>7003</v>
      </c>
      <c r="D75" s="66"/>
      <c r="E75" s="66">
        <v>7003</v>
      </c>
      <c r="F75" s="66"/>
      <c r="G75" s="66">
        <v>7003</v>
      </c>
      <c r="H75" s="57"/>
      <c r="I75" s="66"/>
      <c r="J75" s="66">
        <v>7003</v>
      </c>
      <c r="K75" s="63">
        <f t="shared" si="12"/>
        <v>100</v>
      </c>
      <c r="L75" s="63">
        <f t="shared" si="11"/>
        <v>100</v>
      </c>
    </row>
    <row r="76" spans="1:12" ht="63" hidden="1" customHeight="1" x14ac:dyDescent="0.3">
      <c r="A76" s="33"/>
      <c r="B76" s="46" t="s">
        <v>51</v>
      </c>
      <c r="C76" s="66">
        <v>7141</v>
      </c>
      <c r="D76" s="66"/>
      <c r="E76" s="66">
        <v>7141</v>
      </c>
      <c r="F76" s="66"/>
      <c r="G76" s="66">
        <v>7141</v>
      </c>
      <c r="H76" s="57"/>
      <c r="I76" s="66"/>
      <c r="J76" s="66">
        <v>7141</v>
      </c>
      <c r="K76" s="63">
        <f t="shared" si="12"/>
        <v>100</v>
      </c>
      <c r="L76" s="63">
        <f t="shared" si="11"/>
        <v>100</v>
      </c>
    </row>
    <row r="77" spans="1:12" ht="47.25" hidden="1" x14ac:dyDescent="0.3">
      <c r="A77" s="12"/>
      <c r="B77" s="46" t="s">
        <v>49</v>
      </c>
      <c r="C77" s="66">
        <v>23047.8</v>
      </c>
      <c r="D77" s="66"/>
      <c r="E77" s="66">
        <v>23047.8</v>
      </c>
      <c r="F77" s="66"/>
      <c r="G77" s="66">
        <v>23047.8</v>
      </c>
      <c r="H77" s="57"/>
      <c r="I77" s="66"/>
      <c r="J77" s="66">
        <v>23047.8</v>
      </c>
      <c r="K77" s="63">
        <f t="shared" si="12"/>
        <v>100</v>
      </c>
      <c r="L77" s="63">
        <f t="shared" si="11"/>
        <v>100</v>
      </c>
    </row>
    <row r="78" spans="1:12" ht="31.5" hidden="1" x14ac:dyDescent="0.3">
      <c r="A78" s="12"/>
      <c r="B78" s="46" t="s">
        <v>81</v>
      </c>
      <c r="C78" s="66">
        <v>155289.1</v>
      </c>
      <c r="D78" s="66"/>
      <c r="E78" s="66">
        <v>155289.1</v>
      </c>
      <c r="F78" s="66"/>
      <c r="G78" s="66">
        <v>155289.1</v>
      </c>
      <c r="H78" s="57"/>
      <c r="I78" s="66"/>
      <c r="J78" s="66">
        <v>155289.1</v>
      </c>
      <c r="K78" s="63">
        <f t="shared" si="12"/>
        <v>100</v>
      </c>
      <c r="L78" s="63">
        <f t="shared" si="11"/>
        <v>100</v>
      </c>
    </row>
    <row r="79" spans="1:12" ht="63" hidden="1" x14ac:dyDescent="0.3">
      <c r="A79" s="8"/>
      <c r="B79" s="14" t="s">
        <v>219</v>
      </c>
      <c r="C79" s="66">
        <v>10694.2</v>
      </c>
      <c r="D79" s="66"/>
      <c r="E79" s="66">
        <v>10694.2</v>
      </c>
      <c r="F79" s="66"/>
      <c r="G79" s="66">
        <v>10694.2</v>
      </c>
      <c r="H79" s="57"/>
      <c r="I79" s="66"/>
      <c r="J79" s="66">
        <v>10694.2</v>
      </c>
      <c r="K79" s="63">
        <f t="shared" si="12"/>
        <v>100</v>
      </c>
      <c r="L79" s="63">
        <f t="shared" si="11"/>
        <v>100</v>
      </c>
    </row>
    <row r="80" spans="1:12" ht="47.25" hidden="1" x14ac:dyDescent="0.3">
      <c r="A80" s="12"/>
      <c r="B80" s="46" t="s">
        <v>63</v>
      </c>
      <c r="C80" s="66">
        <v>177137.6</v>
      </c>
      <c r="D80" s="66">
        <f>E80-C80</f>
        <v>-177137.6</v>
      </c>
      <c r="E80" s="66"/>
      <c r="F80" s="66"/>
      <c r="G80" s="66"/>
      <c r="H80" s="57"/>
      <c r="I80" s="66"/>
      <c r="J80" s="66">
        <v>0</v>
      </c>
      <c r="K80" s="63" t="e">
        <f t="shared" si="12"/>
        <v>#DIV/0!</v>
      </c>
      <c r="L80" s="63" t="e">
        <f t="shared" si="11"/>
        <v>#DIV/0!</v>
      </c>
    </row>
    <row r="81" spans="1:12" ht="31.5" hidden="1" x14ac:dyDescent="0.3">
      <c r="A81" s="12"/>
      <c r="B81" s="46" t="s">
        <v>52</v>
      </c>
      <c r="C81" s="66">
        <v>17677.3</v>
      </c>
      <c r="D81" s="66"/>
      <c r="E81" s="66">
        <v>17677.3</v>
      </c>
      <c r="F81" s="66"/>
      <c r="G81" s="66">
        <v>17677.3</v>
      </c>
      <c r="H81" s="57"/>
      <c r="I81" s="66"/>
      <c r="J81" s="66">
        <v>17677.3</v>
      </c>
      <c r="K81" s="63">
        <f t="shared" si="12"/>
        <v>100</v>
      </c>
      <c r="L81" s="63">
        <f t="shared" si="11"/>
        <v>100</v>
      </c>
    </row>
    <row r="82" spans="1:12" ht="47.25" hidden="1" x14ac:dyDescent="0.3">
      <c r="A82" s="12"/>
      <c r="B82" s="45" t="s">
        <v>64</v>
      </c>
      <c r="C82" s="66">
        <v>363791.9</v>
      </c>
      <c r="D82" s="66"/>
      <c r="E82" s="66">
        <v>363791.9</v>
      </c>
      <c r="F82" s="66"/>
      <c r="G82" s="66">
        <v>363791.9</v>
      </c>
      <c r="H82" s="57"/>
      <c r="I82" s="66"/>
      <c r="J82" s="66">
        <v>363791.9</v>
      </c>
      <c r="K82" s="63">
        <f t="shared" si="12"/>
        <v>100</v>
      </c>
      <c r="L82" s="63">
        <f t="shared" si="11"/>
        <v>100</v>
      </c>
    </row>
    <row r="83" spans="1:12" ht="47.25" hidden="1" x14ac:dyDescent="0.3">
      <c r="A83" s="12"/>
      <c r="B83" s="45" t="s">
        <v>65</v>
      </c>
      <c r="C83" s="66">
        <v>465553</v>
      </c>
      <c r="D83" s="66"/>
      <c r="E83" s="66">
        <v>465553</v>
      </c>
      <c r="F83" s="66"/>
      <c r="G83" s="66">
        <v>465553</v>
      </c>
      <c r="H83" s="57"/>
      <c r="I83" s="66"/>
      <c r="J83" s="66">
        <v>465553</v>
      </c>
      <c r="K83" s="63">
        <f t="shared" si="12"/>
        <v>100</v>
      </c>
      <c r="L83" s="63">
        <f t="shared" si="11"/>
        <v>100</v>
      </c>
    </row>
    <row r="84" spans="1:12" ht="36.75" hidden="1" customHeight="1" x14ac:dyDescent="0.3">
      <c r="A84" s="12"/>
      <c r="B84" s="45" t="s">
        <v>87</v>
      </c>
      <c r="C84" s="66">
        <v>11647.4</v>
      </c>
      <c r="D84" s="66"/>
      <c r="E84" s="66">
        <v>11647.4</v>
      </c>
      <c r="F84" s="66"/>
      <c r="G84" s="66">
        <v>11647.4</v>
      </c>
      <c r="H84" s="57"/>
      <c r="I84" s="66"/>
      <c r="J84" s="66">
        <v>11647.4</v>
      </c>
      <c r="K84" s="63">
        <f t="shared" si="12"/>
        <v>100</v>
      </c>
      <c r="L84" s="63">
        <f t="shared" si="11"/>
        <v>100</v>
      </c>
    </row>
    <row r="85" spans="1:12" ht="47.25" hidden="1" customHeight="1" x14ac:dyDescent="0.3">
      <c r="A85" s="33"/>
      <c r="B85" s="44" t="s">
        <v>53</v>
      </c>
      <c r="C85" s="66">
        <v>5749.4</v>
      </c>
      <c r="D85" s="66"/>
      <c r="E85" s="66">
        <v>5749.4</v>
      </c>
      <c r="F85" s="66"/>
      <c r="G85" s="66">
        <v>5749.4</v>
      </c>
      <c r="H85" s="57"/>
      <c r="I85" s="66"/>
      <c r="J85" s="66">
        <v>5749.4</v>
      </c>
      <c r="K85" s="63">
        <f t="shared" si="12"/>
        <v>100</v>
      </c>
      <c r="L85" s="63">
        <f t="shared" si="11"/>
        <v>100</v>
      </c>
    </row>
    <row r="86" spans="1:12" ht="47.25" hidden="1" x14ac:dyDescent="0.3">
      <c r="A86" s="33"/>
      <c r="B86" s="44" t="s">
        <v>47</v>
      </c>
      <c r="C86" s="66">
        <v>5994.6</v>
      </c>
      <c r="D86" s="66"/>
      <c r="E86" s="66">
        <v>5994.6</v>
      </c>
      <c r="F86" s="66"/>
      <c r="G86" s="66">
        <v>5994.6</v>
      </c>
      <c r="H86" s="57"/>
      <c r="I86" s="66"/>
      <c r="J86" s="66">
        <v>5994.6</v>
      </c>
      <c r="K86" s="63">
        <f t="shared" si="12"/>
        <v>100</v>
      </c>
      <c r="L86" s="63">
        <f t="shared" si="11"/>
        <v>100</v>
      </c>
    </row>
    <row r="87" spans="1:12" ht="31.5" hidden="1" x14ac:dyDescent="0.3">
      <c r="A87" s="33"/>
      <c r="B87" s="44" t="s">
        <v>66</v>
      </c>
      <c r="C87" s="66">
        <v>70371.399999999994</v>
      </c>
      <c r="D87" s="66"/>
      <c r="E87" s="66">
        <v>70371.399999999994</v>
      </c>
      <c r="F87" s="66"/>
      <c r="G87" s="66">
        <v>70371.399999999994</v>
      </c>
      <c r="H87" s="57"/>
      <c r="I87" s="66"/>
      <c r="J87" s="66">
        <v>70371.399999999994</v>
      </c>
      <c r="K87" s="63">
        <f t="shared" si="12"/>
        <v>100</v>
      </c>
      <c r="L87" s="63">
        <f t="shared" si="11"/>
        <v>100</v>
      </c>
    </row>
    <row r="88" spans="1:12" ht="47.25" hidden="1" x14ac:dyDescent="0.3">
      <c r="A88" s="33"/>
      <c r="B88" s="44" t="s">
        <v>213</v>
      </c>
      <c r="C88" s="66">
        <v>219096</v>
      </c>
      <c r="D88" s="66"/>
      <c r="E88" s="66">
        <v>219096</v>
      </c>
      <c r="F88" s="66"/>
      <c r="G88" s="66">
        <v>219096</v>
      </c>
      <c r="H88" s="57"/>
      <c r="I88" s="66"/>
      <c r="J88" s="66">
        <v>219096</v>
      </c>
      <c r="K88" s="63">
        <f t="shared" si="12"/>
        <v>100</v>
      </c>
      <c r="L88" s="63">
        <f t="shared" si="11"/>
        <v>100</v>
      </c>
    </row>
    <row r="89" spans="1:12" ht="47.25" hidden="1" x14ac:dyDescent="0.3">
      <c r="A89" s="8"/>
      <c r="B89" s="10" t="s">
        <v>67</v>
      </c>
      <c r="C89" s="66">
        <v>145533.9</v>
      </c>
      <c r="D89" s="66"/>
      <c r="E89" s="66">
        <v>145533.9</v>
      </c>
      <c r="F89" s="66"/>
      <c r="G89" s="66">
        <v>145533.9</v>
      </c>
      <c r="H89" s="57"/>
      <c r="I89" s="66"/>
      <c r="J89" s="66">
        <v>145533.9</v>
      </c>
      <c r="K89" s="63">
        <f t="shared" si="12"/>
        <v>100</v>
      </c>
      <c r="L89" s="63">
        <f t="shared" si="11"/>
        <v>100</v>
      </c>
    </row>
    <row r="90" spans="1:12" ht="33.75" hidden="1" customHeight="1" x14ac:dyDescent="0.3">
      <c r="A90" s="8"/>
      <c r="B90" s="10" t="s">
        <v>214</v>
      </c>
      <c r="C90" s="66">
        <v>43806</v>
      </c>
      <c r="D90" s="66"/>
      <c r="E90" s="66">
        <v>43806</v>
      </c>
      <c r="F90" s="66"/>
      <c r="G90" s="66">
        <v>43806</v>
      </c>
      <c r="H90" s="57"/>
      <c r="I90" s="66"/>
      <c r="J90" s="66">
        <v>43806</v>
      </c>
      <c r="K90" s="63">
        <f t="shared" si="12"/>
        <v>100</v>
      </c>
      <c r="L90" s="63">
        <f t="shared" si="11"/>
        <v>100</v>
      </c>
    </row>
    <row r="91" spans="1:12" ht="31.5" x14ac:dyDescent="0.3">
      <c r="A91" s="8"/>
      <c r="B91" s="14" t="s">
        <v>88</v>
      </c>
      <c r="C91" s="66">
        <v>408783.7</v>
      </c>
      <c r="D91" s="66"/>
      <c r="E91" s="66">
        <v>408783.7</v>
      </c>
      <c r="F91" s="66"/>
      <c r="G91" s="66">
        <v>408783.7</v>
      </c>
      <c r="H91" s="57">
        <f t="shared" ref="H91:H130" si="13">J91-G91</f>
        <v>-123.60000000003492</v>
      </c>
      <c r="I91" s="66">
        <f>D91+F91+H91</f>
        <v>-123.60000000003492</v>
      </c>
      <c r="J91" s="66">
        <v>408660.1</v>
      </c>
      <c r="K91" s="63">
        <f>J91/C91*100</f>
        <v>99.969763960745013</v>
      </c>
      <c r="L91" s="63">
        <f t="shared" si="11"/>
        <v>99.969763960745013</v>
      </c>
    </row>
    <row r="92" spans="1:12" ht="47.25" hidden="1" x14ac:dyDescent="0.3">
      <c r="A92" s="8"/>
      <c r="B92" s="14" t="s">
        <v>45</v>
      </c>
      <c r="C92" s="66">
        <v>5503</v>
      </c>
      <c r="D92" s="66"/>
      <c r="E92" s="66">
        <v>5503</v>
      </c>
      <c r="F92" s="66"/>
      <c r="G92" s="66">
        <v>5503</v>
      </c>
      <c r="H92" s="57"/>
      <c r="I92" s="66"/>
      <c r="J92" s="66">
        <v>5503</v>
      </c>
      <c r="K92" s="63">
        <f t="shared" si="12"/>
        <v>100</v>
      </c>
      <c r="L92" s="63">
        <f t="shared" si="11"/>
        <v>100</v>
      </c>
    </row>
    <row r="93" spans="1:12" ht="31.5" hidden="1" x14ac:dyDescent="0.3">
      <c r="A93" s="8"/>
      <c r="B93" s="14" t="s">
        <v>89</v>
      </c>
      <c r="C93" s="66">
        <v>161746</v>
      </c>
      <c r="D93" s="66"/>
      <c r="E93" s="66">
        <v>161746</v>
      </c>
      <c r="F93" s="66"/>
      <c r="G93" s="66">
        <v>161746</v>
      </c>
      <c r="H93" s="57"/>
      <c r="I93" s="66"/>
      <c r="J93" s="66">
        <v>161746</v>
      </c>
      <c r="K93" s="63">
        <f t="shared" si="12"/>
        <v>100</v>
      </c>
      <c r="L93" s="63">
        <f t="shared" si="11"/>
        <v>100</v>
      </c>
    </row>
    <row r="94" spans="1:12" ht="63" hidden="1" x14ac:dyDescent="0.3">
      <c r="A94" s="8"/>
      <c r="B94" s="14" t="s">
        <v>90</v>
      </c>
      <c r="C94" s="66">
        <v>153969.79999999999</v>
      </c>
      <c r="D94" s="66"/>
      <c r="E94" s="66">
        <v>153969.79999999999</v>
      </c>
      <c r="F94" s="66"/>
      <c r="G94" s="66">
        <v>153969.79999999999</v>
      </c>
      <c r="H94" s="57"/>
      <c r="I94" s="66"/>
      <c r="J94" s="66">
        <v>153969.79999999999</v>
      </c>
      <c r="K94" s="63">
        <f t="shared" si="12"/>
        <v>100</v>
      </c>
      <c r="L94" s="63">
        <f t="shared" si="11"/>
        <v>100</v>
      </c>
    </row>
    <row r="95" spans="1:12" ht="110.25" hidden="1" x14ac:dyDescent="0.3">
      <c r="A95" s="8"/>
      <c r="B95" s="14" t="s">
        <v>218</v>
      </c>
      <c r="C95" s="66">
        <v>4549.8999999999996</v>
      </c>
      <c r="D95" s="66"/>
      <c r="E95" s="66">
        <v>4549.8999999999996</v>
      </c>
      <c r="F95" s="66"/>
      <c r="G95" s="66">
        <v>4549.8999999999996</v>
      </c>
      <c r="H95" s="57"/>
      <c r="I95" s="66"/>
      <c r="J95" s="66">
        <v>4549.8999999999996</v>
      </c>
      <c r="K95" s="63">
        <f t="shared" si="12"/>
        <v>100</v>
      </c>
      <c r="L95" s="63">
        <f t="shared" si="11"/>
        <v>100</v>
      </c>
    </row>
    <row r="96" spans="1:12" ht="47.25" hidden="1" x14ac:dyDescent="0.3">
      <c r="A96" s="8"/>
      <c r="B96" s="14" t="s">
        <v>82</v>
      </c>
      <c r="C96" s="66">
        <v>337308</v>
      </c>
      <c r="D96" s="66"/>
      <c r="E96" s="66">
        <v>337308</v>
      </c>
      <c r="F96" s="66"/>
      <c r="G96" s="66">
        <v>337308</v>
      </c>
      <c r="H96" s="57"/>
      <c r="I96" s="66"/>
      <c r="J96" s="66">
        <v>337308</v>
      </c>
      <c r="K96" s="63">
        <f t="shared" si="12"/>
        <v>100</v>
      </c>
      <c r="L96" s="63">
        <f t="shared" si="11"/>
        <v>100</v>
      </c>
    </row>
    <row r="97" spans="1:12" ht="94.5" hidden="1" x14ac:dyDescent="0.3">
      <c r="A97" s="8"/>
      <c r="B97" s="14" t="s">
        <v>231</v>
      </c>
      <c r="C97" s="66"/>
      <c r="D97" s="66">
        <f>E97-C97</f>
        <v>177137.6</v>
      </c>
      <c r="E97" s="66">
        <v>177137.6</v>
      </c>
      <c r="F97" s="66"/>
      <c r="G97" s="66">
        <v>177137.6</v>
      </c>
      <c r="H97" s="57"/>
      <c r="I97" s="66"/>
      <c r="J97" s="66">
        <v>177137.6</v>
      </c>
      <c r="K97" s="63">
        <f t="shared" si="12"/>
        <v>100</v>
      </c>
      <c r="L97" s="63">
        <f t="shared" si="11"/>
        <v>100</v>
      </c>
    </row>
    <row r="98" spans="1:12" ht="63" hidden="1" x14ac:dyDescent="0.3">
      <c r="A98" s="8"/>
      <c r="B98" s="14" t="s">
        <v>215</v>
      </c>
      <c r="C98" s="66">
        <v>43084.6</v>
      </c>
      <c r="D98" s="66"/>
      <c r="E98" s="66">
        <v>43084.6</v>
      </c>
      <c r="F98" s="66"/>
      <c r="G98" s="66">
        <v>43084.6</v>
      </c>
      <c r="H98" s="57"/>
      <c r="I98" s="66"/>
      <c r="J98" s="66">
        <v>43084.6</v>
      </c>
      <c r="K98" s="63">
        <f t="shared" si="12"/>
        <v>100</v>
      </c>
      <c r="L98" s="63">
        <f t="shared" si="11"/>
        <v>100</v>
      </c>
    </row>
    <row r="99" spans="1:12" ht="47.25" hidden="1" x14ac:dyDescent="0.3">
      <c r="A99" s="8"/>
      <c r="B99" s="14" t="s">
        <v>216</v>
      </c>
      <c r="C99" s="66">
        <v>202682.3</v>
      </c>
      <c r="D99" s="66"/>
      <c r="E99" s="66">
        <v>202682.3</v>
      </c>
      <c r="F99" s="66"/>
      <c r="G99" s="66">
        <v>202682.3</v>
      </c>
      <c r="H99" s="57"/>
      <c r="I99" s="66"/>
      <c r="J99" s="66">
        <v>202682.3</v>
      </c>
      <c r="K99" s="63">
        <f t="shared" si="12"/>
        <v>100</v>
      </c>
      <c r="L99" s="63">
        <f t="shared" si="11"/>
        <v>100</v>
      </c>
    </row>
    <row r="100" spans="1:12" ht="63" hidden="1" x14ac:dyDescent="0.3">
      <c r="A100" s="8"/>
      <c r="B100" s="14" t="s">
        <v>217</v>
      </c>
      <c r="C100" s="66">
        <v>59345.2</v>
      </c>
      <c r="D100" s="66"/>
      <c r="E100" s="66">
        <v>59345.2</v>
      </c>
      <c r="F100" s="66"/>
      <c r="G100" s="66">
        <v>59345.2</v>
      </c>
      <c r="H100" s="57"/>
      <c r="I100" s="66"/>
      <c r="J100" s="66">
        <v>59345.2</v>
      </c>
      <c r="K100" s="63">
        <f t="shared" si="12"/>
        <v>100</v>
      </c>
      <c r="L100" s="63">
        <f t="shared" si="11"/>
        <v>100</v>
      </c>
    </row>
    <row r="101" spans="1:12" s="28" customFormat="1" x14ac:dyDescent="0.3">
      <c r="A101" s="37"/>
      <c r="B101" s="48" t="s">
        <v>172</v>
      </c>
      <c r="C101" s="66">
        <f>SUM(C102:C125)</f>
        <v>5521948.0999999996</v>
      </c>
      <c r="D101" s="66"/>
      <c r="E101" s="66">
        <f t="shared" ref="E101:J101" si="14">SUM(E102:E125)</f>
        <v>5521948.0999999996</v>
      </c>
      <c r="F101" s="66">
        <f t="shared" si="14"/>
        <v>-192300.09999999986</v>
      </c>
      <c r="G101" s="66">
        <f t="shared" si="14"/>
        <v>5329664.5</v>
      </c>
      <c r="H101" s="57">
        <f t="shared" si="14"/>
        <v>563.70000000000073</v>
      </c>
      <c r="I101" s="66">
        <f t="shared" ref="I101:I102" si="15">D101+F101+H101</f>
        <v>-191736.39999999985</v>
      </c>
      <c r="J101" s="66">
        <f t="shared" si="14"/>
        <v>5330228.2</v>
      </c>
      <c r="K101" s="63">
        <f t="shared" ref="K101:K102" si="16">J101/C101*100</f>
        <v>96.528038718799266</v>
      </c>
      <c r="L101" s="63">
        <f t="shared" si="11"/>
        <v>100.01057665074416</v>
      </c>
    </row>
    <row r="102" spans="1:12" ht="31.5" x14ac:dyDescent="0.3">
      <c r="A102" s="12"/>
      <c r="B102" s="14" t="s">
        <v>68</v>
      </c>
      <c r="C102" s="66">
        <v>23740</v>
      </c>
      <c r="D102" s="66"/>
      <c r="E102" s="66">
        <v>23740</v>
      </c>
      <c r="F102" s="66"/>
      <c r="G102" s="66">
        <v>23740</v>
      </c>
      <c r="H102" s="57">
        <f t="shared" si="13"/>
        <v>367.20000000000073</v>
      </c>
      <c r="I102" s="66">
        <f t="shared" si="15"/>
        <v>367.20000000000073</v>
      </c>
      <c r="J102" s="66">
        <v>24107.200000000001</v>
      </c>
      <c r="K102" s="63">
        <f t="shared" si="16"/>
        <v>101.54675652906487</v>
      </c>
      <c r="L102" s="63">
        <f t="shared" si="11"/>
        <v>101.54675652906487</v>
      </c>
    </row>
    <row r="103" spans="1:12" ht="47.25" hidden="1" x14ac:dyDescent="0.3">
      <c r="A103" s="13"/>
      <c r="B103" s="14" t="s">
        <v>221</v>
      </c>
      <c r="C103" s="66">
        <v>43395</v>
      </c>
      <c r="D103" s="66"/>
      <c r="E103" s="66">
        <v>43395</v>
      </c>
      <c r="F103" s="66"/>
      <c r="G103" s="66">
        <v>43395</v>
      </c>
      <c r="H103" s="57"/>
      <c r="I103" s="66"/>
      <c r="J103" s="66">
        <v>43395</v>
      </c>
      <c r="K103" s="63">
        <f t="shared" si="12"/>
        <v>100</v>
      </c>
      <c r="L103" s="63">
        <f t="shared" si="11"/>
        <v>100</v>
      </c>
    </row>
    <row r="104" spans="1:12" ht="63" hidden="1" x14ac:dyDescent="0.3">
      <c r="A104" s="13"/>
      <c r="B104" s="14" t="s">
        <v>50</v>
      </c>
      <c r="C104" s="66">
        <v>616.9</v>
      </c>
      <c r="D104" s="66"/>
      <c r="E104" s="66">
        <v>616.9</v>
      </c>
      <c r="F104" s="66"/>
      <c r="G104" s="66">
        <v>616.9</v>
      </c>
      <c r="H104" s="57"/>
      <c r="I104" s="66"/>
      <c r="J104" s="66">
        <v>616.9</v>
      </c>
      <c r="K104" s="63">
        <f t="shared" si="12"/>
        <v>100</v>
      </c>
      <c r="L104" s="63">
        <f t="shared" si="11"/>
        <v>100</v>
      </c>
    </row>
    <row r="105" spans="1:12" ht="31.5" hidden="1" x14ac:dyDescent="0.3">
      <c r="A105" s="13"/>
      <c r="B105" s="14" t="s">
        <v>44</v>
      </c>
      <c r="C105" s="66">
        <v>8719.5</v>
      </c>
      <c r="D105" s="66"/>
      <c r="E105" s="66">
        <v>8719.5</v>
      </c>
      <c r="F105" s="66"/>
      <c r="G105" s="66">
        <v>8719.5</v>
      </c>
      <c r="H105" s="57"/>
      <c r="I105" s="66"/>
      <c r="J105" s="66">
        <v>8719.5</v>
      </c>
      <c r="K105" s="63">
        <f t="shared" si="12"/>
        <v>100</v>
      </c>
      <c r="L105" s="63">
        <f t="shared" si="11"/>
        <v>100</v>
      </c>
    </row>
    <row r="106" spans="1:12" ht="31.5" hidden="1" x14ac:dyDescent="0.3">
      <c r="A106" s="13"/>
      <c r="B106" s="14" t="s">
        <v>34</v>
      </c>
      <c r="C106" s="66">
        <v>248106.4</v>
      </c>
      <c r="D106" s="66"/>
      <c r="E106" s="66">
        <v>248106.4</v>
      </c>
      <c r="F106" s="66"/>
      <c r="G106" s="66">
        <v>248106.4</v>
      </c>
      <c r="H106" s="57"/>
      <c r="I106" s="66"/>
      <c r="J106" s="66">
        <v>248106.4</v>
      </c>
      <c r="K106" s="63">
        <f t="shared" si="12"/>
        <v>100</v>
      </c>
      <c r="L106" s="63">
        <f t="shared" si="11"/>
        <v>100</v>
      </c>
    </row>
    <row r="107" spans="1:12" ht="94.5" hidden="1" x14ac:dyDescent="0.3">
      <c r="A107" s="13"/>
      <c r="B107" s="14" t="s">
        <v>229</v>
      </c>
      <c r="C107" s="66">
        <v>3007</v>
      </c>
      <c r="D107" s="66"/>
      <c r="E107" s="66">
        <v>3007</v>
      </c>
      <c r="F107" s="66"/>
      <c r="G107" s="66">
        <v>3007</v>
      </c>
      <c r="H107" s="57"/>
      <c r="I107" s="66"/>
      <c r="J107" s="66">
        <v>3007</v>
      </c>
      <c r="K107" s="63">
        <f t="shared" si="12"/>
        <v>100</v>
      </c>
      <c r="L107" s="63">
        <f t="shared" si="11"/>
        <v>100</v>
      </c>
    </row>
    <row r="108" spans="1:12" ht="63" hidden="1" x14ac:dyDescent="0.3">
      <c r="A108" s="13"/>
      <c r="B108" s="14" t="s">
        <v>222</v>
      </c>
      <c r="C108" s="66">
        <v>20817.7</v>
      </c>
      <c r="D108" s="66"/>
      <c r="E108" s="66">
        <v>20817.7</v>
      </c>
      <c r="F108" s="66"/>
      <c r="G108" s="66">
        <v>20817.7</v>
      </c>
      <c r="H108" s="57"/>
      <c r="I108" s="66"/>
      <c r="J108" s="66">
        <v>20817.7</v>
      </c>
      <c r="K108" s="63">
        <f t="shared" si="12"/>
        <v>100</v>
      </c>
      <c r="L108" s="63">
        <f t="shared" si="11"/>
        <v>100</v>
      </c>
    </row>
    <row r="109" spans="1:12" ht="63" hidden="1" x14ac:dyDescent="0.3">
      <c r="A109" s="34"/>
      <c r="B109" s="14" t="s">
        <v>37</v>
      </c>
      <c r="C109" s="66">
        <v>37701.300000000003</v>
      </c>
      <c r="D109" s="66"/>
      <c r="E109" s="66">
        <v>37701.300000000003</v>
      </c>
      <c r="F109" s="66"/>
      <c r="G109" s="66">
        <v>37701.300000000003</v>
      </c>
      <c r="H109" s="57"/>
      <c r="I109" s="66"/>
      <c r="J109" s="66">
        <v>37701.300000000003</v>
      </c>
      <c r="K109" s="63">
        <f t="shared" si="12"/>
        <v>100</v>
      </c>
      <c r="L109" s="63">
        <f t="shared" si="11"/>
        <v>100</v>
      </c>
    </row>
    <row r="110" spans="1:12" ht="78.75" hidden="1" x14ac:dyDescent="0.3">
      <c r="A110" s="13"/>
      <c r="B110" s="45" t="s">
        <v>48</v>
      </c>
      <c r="C110" s="66">
        <v>21167.4</v>
      </c>
      <c r="D110" s="66"/>
      <c r="E110" s="66">
        <v>21167.4</v>
      </c>
      <c r="F110" s="66"/>
      <c r="G110" s="66">
        <v>21167.4</v>
      </c>
      <c r="H110" s="57"/>
      <c r="I110" s="66"/>
      <c r="J110" s="66">
        <v>21167.4</v>
      </c>
      <c r="K110" s="63">
        <f t="shared" si="12"/>
        <v>100</v>
      </c>
      <c r="L110" s="63">
        <f t="shared" si="11"/>
        <v>100</v>
      </c>
    </row>
    <row r="111" spans="1:12" ht="63" hidden="1" x14ac:dyDescent="0.3">
      <c r="A111" s="12"/>
      <c r="B111" s="46" t="s">
        <v>97</v>
      </c>
      <c r="C111" s="66">
        <v>71299.199999999997</v>
      </c>
      <c r="D111" s="66"/>
      <c r="E111" s="66">
        <v>71299.199999999997</v>
      </c>
      <c r="F111" s="66"/>
      <c r="G111" s="66">
        <v>71299.199999999997</v>
      </c>
      <c r="H111" s="57"/>
      <c r="I111" s="66"/>
      <c r="J111" s="66">
        <v>71299.199999999997</v>
      </c>
      <c r="K111" s="63">
        <f t="shared" si="12"/>
        <v>100</v>
      </c>
      <c r="L111" s="63">
        <f t="shared" si="11"/>
        <v>100</v>
      </c>
    </row>
    <row r="112" spans="1:12" ht="63" hidden="1" x14ac:dyDescent="0.3">
      <c r="A112" s="12"/>
      <c r="B112" s="46" t="s">
        <v>91</v>
      </c>
      <c r="C112" s="66">
        <v>169.5</v>
      </c>
      <c r="D112" s="66"/>
      <c r="E112" s="66">
        <v>169.5</v>
      </c>
      <c r="F112" s="66"/>
      <c r="G112" s="66">
        <v>169.5</v>
      </c>
      <c r="H112" s="57"/>
      <c r="I112" s="66"/>
      <c r="J112" s="66">
        <v>169.5</v>
      </c>
      <c r="K112" s="63">
        <f t="shared" si="12"/>
        <v>100</v>
      </c>
      <c r="L112" s="63">
        <f t="shared" si="11"/>
        <v>100</v>
      </c>
    </row>
    <row r="113" spans="1:12" ht="31.5" hidden="1" x14ac:dyDescent="0.3">
      <c r="A113" s="12"/>
      <c r="B113" s="46" t="s">
        <v>20</v>
      </c>
      <c r="C113" s="66">
        <v>1113325.5</v>
      </c>
      <c r="D113" s="66"/>
      <c r="E113" s="66">
        <v>1113325.5</v>
      </c>
      <c r="F113" s="66"/>
      <c r="G113" s="66">
        <v>1113325.5</v>
      </c>
      <c r="H113" s="57"/>
      <c r="I113" s="66"/>
      <c r="J113" s="66">
        <v>1113325.5</v>
      </c>
      <c r="K113" s="63">
        <f t="shared" si="12"/>
        <v>100</v>
      </c>
      <c r="L113" s="63">
        <f t="shared" si="11"/>
        <v>100</v>
      </c>
    </row>
    <row r="114" spans="1:12" ht="47.25" hidden="1" customHeight="1" x14ac:dyDescent="0.3">
      <c r="A114" s="13"/>
      <c r="B114" s="46" t="s">
        <v>30</v>
      </c>
      <c r="C114" s="66">
        <v>18371.5</v>
      </c>
      <c r="D114" s="66"/>
      <c r="E114" s="66">
        <v>18371.5</v>
      </c>
      <c r="F114" s="66"/>
      <c r="G114" s="66">
        <v>18371.5</v>
      </c>
      <c r="H114" s="57"/>
      <c r="I114" s="66"/>
      <c r="J114" s="66">
        <v>18371.5</v>
      </c>
      <c r="K114" s="63">
        <f t="shared" si="12"/>
        <v>100</v>
      </c>
      <c r="L114" s="63">
        <f t="shared" si="11"/>
        <v>100</v>
      </c>
    </row>
    <row r="115" spans="1:12" ht="78.75" hidden="1" x14ac:dyDescent="0.3">
      <c r="A115" s="12"/>
      <c r="B115" s="46" t="s">
        <v>33</v>
      </c>
      <c r="C115" s="66">
        <v>9450.4</v>
      </c>
      <c r="D115" s="66"/>
      <c r="E115" s="66">
        <v>9450.4</v>
      </c>
      <c r="F115" s="66"/>
      <c r="G115" s="66">
        <v>9450.4</v>
      </c>
      <c r="H115" s="57"/>
      <c r="I115" s="66"/>
      <c r="J115" s="66">
        <v>9450.4</v>
      </c>
      <c r="K115" s="63">
        <f t="shared" si="12"/>
        <v>100</v>
      </c>
      <c r="L115" s="63">
        <f t="shared" si="11"/>
        <v>100</v>
      </c>
    </row>
    <row r="116" spans="1:12" ht="63" hidden="1" x14ac:dyDescent="0.3">
      <c r="A116" s="13"/>
      <c r="B116" s="46" t="s">
        <v>69</v>
      </c>
      <c r="C116" s="66">
        <v>167.6</v>
      </c>
      <c r="D116" s="66"/>
      <c r="E116" s="66">
        <v>167.6</v>
      </c>
      <c r="F116" s="66"/>
      <c r="G116" s="66">
        <v>167.6</v>
      </c>
      <c r="H116" s="57"/>
      <c r="I116" s="66"/>
      <c r="J116" s="66">
        <v>167.6</v>
      </c>
      <c r="K116" s="63">
        <f t="shared" si="12"/>
        <v>100</v>
      </c>
      <c r="L116" s="63">
        <f t="shared" si="11"/>
        <v>100</v>
      </c>
    </row>
    <row r="117" spans="1:12" ht="47.25" hidden="1" x14ac:dyDescent="0.3">
      <c r="A117" s="12"/>
      <c r="B117" s="46" t="s">
        <v>29</v>
      </c>
      <c r="C117" s="66">
        <v>1353591.9</v>
      </c>
      <c r="D117" s="66"/>
      <c r="E117" s="66">
        <v>1353591.9</v>
      </c>
      <c r="F117" s="66">
        <f t="shared" ref="F117:F148" si="17">G117-E117</f>
        <v>-192300.09999999986</v>
      </c>
      <c r="G117" s="66">
        <v>1161291.8</v>
      </c>
      <c r="H117" s="57"/>
      <c r="I117" s="66"/>
      <c r="J117" s="66">
        <v>1161291.8</v>
      </c>
      <c r="K117" s="63">
        <f t="shared" si="12"/>
        <v>85.793347315391017</v>
      </c>
      <c r="L117" s="63">
        <f t="shared" si="11"/>
        <v>100</v>
      </c>
    </row>
    <row r="118" spans="1:12" ht="94.5" hidden="1" x14ac:dyDescent="0.3">
      <c r="A118" s="12"/>
      <c r="B118" s="46" t="s">
        <v>223</v>
      </c>
      <c r="C118" s="66">
        <v>647860.1</v>
      </c>
      <c r="D118" s="66"/>
      <c r="E118" s="66">
        <v>647860.1</v>
      </c>
      <c r="F118" s="66"/>
      <c r="G118" s="66">
        <v>647860.1</v>
      </c>
      <c r="H118" s="57"/>
      <c r="I118" s="66"/>
      <c r="J118" s="66">
        <v>647860.1</v>
      </c>
      <c r="K118" s="63">
        <f t="shared" si="12"/>
        <v>100</v>
      </c>
      <c r="L118" s="63">
        <f t="shared" si="11"/>
        <v>100</v>
      </c>
    </row>
    <row r="119" spans="1:12" ht="31.5" hidden="1" x14ac:dyDescent="0.3">
      <c r="A119" s="12"/>
      <c r="B119" s="46" t="s">
        <v>70</v>
      </c>
      <c r="C119" s="66">
        <v>40909.199999999997</v>
      </c>
      <c r="D119" s="66"/>
      <c r="E119" s="66">
        <v>40909.199999999997</v>
      </c>
      <c r="F119" s="66"/>
      <c r="G119" s="66">
        <v>40909.199999999997</v>
      </c>
      <c r="H119" s="57"/>
      <c r="I119" s="66"/>
      <c r="J119" s="66">
        <v>40909.199999999997</v>
      </c>
      <c r="K119" s="63">
        <f t="shared" si="12"/>
        <v>100</v>
      </c>
      <c r="L119" s="63">
        <f t="shared" si="11"/>
        <v>100</v>
      </c>
    </row>
    <row r="120" spans="1:12" ht="78.75" hidden="1" x14ac:dyDescent="0.3">
      <c r="A120" s="12"/>
      <c r="B120" s="45" t="s">
        <v>71</v>
      </c>
      <c r="C120" s="66">
        <v>18612.2</v>
      </c>
      <c r="D120" s="66"/>
      <c r="E120" s="66">
        <v>18612.2</v>
      </c>
      <c r="F120" s="66"/>
      <c r="G120" s="66">
        <v>18612.2</v>
      </c>
      <c r="H120" s="57"/>
      <c r="I120" s="66"/>
      <c r="J120" s="66">
        <v>18612.2</v>
      </c>
      <c r="K120" s="63">
        <f t="shared" si="12"/>
        <v>100</v>
      </c>
      <c r="L120" s="63">
        <f t="shared" si="11"/>
        <v>100</v>
      </c>
    </row>
    <row r="121" spans="1:12" ht="78.75" hidden="1" x14ac:dyDescent="0.3">
      <c r="A121" s="12"/>
      <c r="B121" s="45" t="s">
        <v>72</v>
      </c>
      <c r="C121" s="66">
        <v>26304</v>
      </c>
      <c r="D121" s="66"/>
      <c r="E121" s="66">
        <v>26304</v>
      </c>
      <c r="F121" s="66"/>
      <c r="G121" s="66">
        <v>26304</v>
      </c>
      <c r="H121" s="57"/>
      <c r="I121" s="66"/>
      <c r="J121" s="66">
        <v>26304</v>
      </c>
      <c r="K121" s="63">
        <f t="shared" si="12"/>
        <v>100</v>
      </c>
      <c r="L121" s="63">
        <f t="shared" si="11"/>
        <v>100</v>
      </c>
    </row>
    <row r="122" spans="1:12" ht="94.5" x14ac:dyDescent="0.3">
      <c r="A122" s="12"/>
      <c r="B122" s="45" t="s">
        <v>73</v>
      </c>
      <c r="C122" s="66">
        <v>251326.3</v>
      </c>
      <c r="D122" s="66"/>
      <c r="E122" s="66">
        <v>251326.3</v>
      </c>
      <c r="F122" s="66"/>
      <c r="G122" s="66">
        <v>251326.3</v>
      </c>
      <c r="H122" s="57">
        <f t="shared" si="13"/>
        <v>196.5</v>
      </c>
      <c r="I122" s="66">
        <f>D122+F122+H122</f>
        <v>196.5</v>
      </c>
      <c r="J122" s="66">
        <v>251522.8</v>
      </c>
      <c r="K122" s="63">
        <f>J122/C122*100</f>
        <v>100.07818521181429</v>
      </c>
      <c r="L122" s="63">
        <f t="shared" si="11"/>
        <v>100.07818521181429</v>
      </c>
    </row>
    <row r="123" spans="1:12" ht="31.5" hidden="1" x14ac:dyDescent="0.3">
      <c r="A123" s="12"/>
      <c r="B123" s="45" t="s">
        <v>74</v>
      </c>
      <c r="C123" s="66">
        <v>23349.5</v>
      </c>
      <c r="D123" s="66"/>
      <c r="E123" s="66">
        <v>23349.5</v>
      </c>
      <c r="F123" s="66"/>
      <c r="G123" s="66">
        <v>23349.5</v>
      </c>
      <c r="H123" s="57"/>
      <c r="I123" s="66"/>
      <c r="J123" s="66">
        <v>23349.5</v>
      </c>
      <c r="K123" s="63">
        <f t="shared" si="12"/>
        <v>100</v>
      </c>
      <c r="L123" s="63">
        <f t="shared" si="11"/>
        <v>100</v>
      </c>
    </row>
    <row r="124" spans="1:12" ht="47.25" hidden="1" x14ac:dyDescent="0.3">
      <c r="A124" s="13"/>
      <c r="B124" s="45" t="s">
        <v>224</v>
      </c>
      <c r="C124" s="66">
        <v>1428370.9</v>
      </c>
      <c r="D124" s="66"/>
      <c r="E124" s="66">
        <v>1428370.9</v>
      </c>
      <c r="F124" s="66"/>
      <c r="G124" s="66">
        <v>1428370.9</v>
      </c>
      <c r="H124" s="57"/>
      <c r="I124" s="66"/>
      <c r="J124" s="66">
        <v>1428370.9</v>
      </c>
      <c r="K124" s="63">
        <f t="shared" si="12"/>
        <v>100</v>
      </c>
      <c r="L124" s="63">
        <f t="shared" si="11"/>
        <v>100</v>
      </c>
    </row>
    <row r="125" spans="1:12" ht="31.5" hidden="1" x14ac:dyDescent="0.3">
      <c r="A125" s="13"/>
      <c r="B125" s="45" t="s">
        <v>225</v>
      </c>
      <c r="C125" s="66">
        <v>111569.1</v>
      </c>
      <c r="D125" s="66"/>
      <c r="E125" s="66">
        <v>111569.1</v>
      </c>
      <c r="F125" s="66"/>
      <c r="G125" s="66">
        <v>111585.60000000001</v>
      </c>
      <c r="H125" s="57"/>
      <c r="I125" s="66"/>
      <c r="J125" s="66">
        <v>111585.60000000001</v>
      </c>
      <c r="K125" s="63">
        <f t="shared" si="12"/>
        <v>100.0147890410517</v>
      </c>
      <c r="L125" s="63">
        <f t="shared" si="11"/>
        <v>100</v>
      </c>
    </row>
    <row r="126" spans="1:12" s="39" customFormat="1" ht="27" customHeight="1" x14ac:dyDescent="0.3">
      <c r="A126" s="38"/>
      <c r="B126" s="48" t="s">
        <v>195</v>
      </c>
      <c r="C126" s="68">
        <f>SUM(C127:C144)</f>
        <v>2211555.3000000003</v>
      </c>
      <c r="D126" s="68">
        <f>SUM(D127:D146)</f>
        <v>1736750.9000000001</v>
      </c>
      <c r="E126" s="68">
        <f>SUM(E127:E144)</f>
        <v>3793790.1</v>
      </c>
      <c r="F126" s="66">
        <f>SUM(F127:F144)</f>
        <v>1144417.5999999999</v>
      </c>
      <c r="G126" s="68">
        <f>SUM(G127:G144)</f>
        <v>4938207.7</v>
      </c>
      <c r="H126" s="57">
        <f t="shared" ref="H126:J126" si="18">SUM(H127:H144)</f>
        <v>962238.70000000007</v>
      </c>
      <c r="I126" s="68">
        <f t="shared" ref="I126:I127" si="19">D126+F126+H126</f>
        <v>3843407.2</v>
      </c>
      <c r="J126" s="68">
        <f t="shared" si="18"/>
        <v>5900446.3999999994</v>
      </c>
      <c r="K126" s="63">
        <f t="shared" ref="K126:K127" si="20">J126/C126*100</f>
        <v>266.80076234132599</v>
      </c>
      <c r="L126" s="63">
        <f t="shared" si="11"/>
        <v>119.48558583309486</v>
      </c>
    </row>
    <row r="127" spans="1:12" ht="47.25" x14ac:dyDescent="0.3">
      <c r="A127" s="13"/>
      <c r="B127" s="49" t="s">
        <v>40</v>
      </c>
      <c r="C127" s="66">
        <v>92837.6</v>
      </c>
      <c r="D127" s="66"/>
      <c r="E127" s="66">
        <v>92837.6</v>
      </c>
      <c r="F127" s="66"/>
      <c r="G127" s="66">
        <v>92837.6</v>
      </c>
      <c r="H127" s="57">
        <f t="shared" si="13"/>
        <v>425.29999999998836</v>
      </c>
      <c r="I127" s="66">
        <f t="shared" si="19"/>
        <v>425.29999999998836</v>
      </c>
      <c r="J127" s="66">
        <v>93262.9</v>
      </c>
      <c r="K127" s="63">
        <f t="shared" si="20"/>
        <v>100.45811179952948</v>
      </c>
      <c r="L127" s="63">
        <f t="shared" si="11"/>
        <v>100.45811179952948</v>
      </c>
    </row>
    <row r="128" spans="1:12" ht="63" hidden="1" x14ac:dyDescent="0.3">
      <c r="A128" s="13"/>
      <c r="B128" s="49" t="s">
        <v>75</v>
      </c>
      <c r="C128" s="66">
        <v>195584.1</v>
      </c>
      <c r="D128" s="66"/>
      <c r="E128" s="66">
        <v>195584.1</v>
      </c>
      <c r="F128" s="66"/>
      <c r="G128" s="66">
        <v>195584.1</v>
      </c>
      <c r="H128" s="57"/>
      <c r="I128" s="66"/>
      <c r="J128" s="66">
        <v>195584.1</v>
      </c>
      <c r="K128" s="63">
        <f t="shared" si="12"/>
        <v>100</v>
      </c>
      <c r="L128" s="63">
        <f t="shared" si="11"/>
        <v>100</v>
      </c>
    </row>
    <row r="129" spans="1:12" ht="47.25" x14ac:dyDescent="0.3">
      <c r="A129" s="12"/>
      <c r="B129" s="49" t="s">
        <v>76</v>
      </c>
      <c r="C129" s="66">
        <v>97386.5</v>
      </c>
      <c r="D129" s="66"/>
      <c r="E129" s="66">
        <v>97386.5</v>
      </c>
      <c r="F129" s="66"/>
      <c r="G129" s="66">
        <v>97386.5</v>
      </c>
      <c r="H129" s="57">
        <f t="shared" si="13"/>
        <v>29300.100000000006</v>
      </c>
      <c r="I129" s="66">
        <f t="shared" ref="I129:I130" si="21">D129+F129+H129</f>
        <v>29300.100000000006</v>
      </c>
      <c r="J129" s="66">
        <v>126686.6</v>
      </c>
      <c r="K129" s="63">
        <f t="shared" ref="K129" si="22">J129/C129*100</f>
        <v>130.08640828040848</v>
      </c>
      <c r="L129" s="63">
        <f t="shared" si="11"/>
        <v>130.08640828040848</v>
      </c>
    </row>
    <row r="130" spans="1:12" ht="63" x14ac:dyDescent="0.3">
      <c r="A130" s="12"/>
      <c r="B130" s="49" t="s">
        <v>242</v>
      </c>
      <c r="C130" s="66"/>
      <c r="D130" s="66"/>
      <c r="E130" s="66"/>
      <c r="F130" s="66"/>
      <c r="G130" s="66"/>
      <c r="H130" s="57">
        <f t="shared" si="13"/>
        <v>265845.5</v>
      </c>
      <c r="I130" s="66">
        <f t="shared" si="21"/>
        <v>265845.5</v>
      </c>
      <c r="J130" s="66">
        <v>265845.5</v>
      </c>
      <c r="K130" s="63"/>
      <c r="L130" s="63"/>
    </row>
    <row r="131" spans="1:12" ht="141.75" hidden="1" customHeight="1" x14ac:dyDescent="0.3">
      <c r="A131" s="13"/>
      <c r="B131" s="49" t="s">
        <v>77</v>
      </c>
      <c r="C131" s="66">
        <v>3558</v>
      </c>
      <c r="D131" s="66"/>
      <c r="E131" s="66">
        <v>3558</v>
      </c>
      <c r="F131" s="66"/>
      <c r="G131" s="66">
        <v>3558</v>
      </c>
      <c r="H131" s="57"/>
      <c r="I131" s="66"/>
      <c r="J131" s="66">
        <v>3558</v>
      </c>
      <c r="K131" s="63">
        <f t="shared" si="12"/>
        <v>100</v>
      </c>
      <c r="L131" s="63">
        <f t="shared" si="11"/>
        <v>100</v>
      </c>
    </row>
    <row r="132" spans="1:12" ht="63" hidden="1" customHeight="1" x14ac:dyDescent="0.3">
      <c r="A132" s="12"/>
      <c r="B132" s="49" t="s">
        <v>230</v>
      </c>
      <c r="C132" s="66">
        <v>17712.900000000001</v>
      </c>
      <c r="D132" s="66"/>
      <c r="E132" s="66">
        <v>17712.900000000001</v>
      </c>
      <c r="F132" s="66"/>
      <c r="G132" s="66">
        <v>17712.900000000001</v>
      </c>
      <c r="H132" s="57"/>
      <c r="I132" s="66"/>
      <c r="J132" s="66">
        <v>17712.900000000001</v>
      </c>
      <c r="K132" s="63">
        <f t="shared" si="12"/>
        <v>100</v>
      </c>
      <c r="L132" s="63">
        <f t="shared" si="11"/>
        <v>100</v>
      </c>
    </row>
    <row r="133" spans="1:12" ht="63" hidden="1" customHeight="1" x14ac:dyDescent="0.3">
      <c r="A133" s="12"/>
      <c r="B133" s="49" t="s">
        <v>226</v>
      </c>
      <c r="C133" s="66">
        <v>925780.6</v>
      </c>
      <c r="D133" s="66"/>
      <c r="E133" s="66">
        <v>925780.6</v>
      </c>
      <c r="F133" s="66">
        <f t="shared" si="17"/>
        <v>2.5</v>
      </c>
      <c r="G133" s="66">
        <v>925783.1</v>
      </c>
      <c r="H133" s="57"/>
      <c r="I133" s="66"/>
      <c r="J133" s="66">
        <v>925783.1</v>
      </c>
      <c r="K133" s="63">
        <f t="shared" si="12"/>
        <v>100.0002700423837</v>
      </c>
      <c r="L133" s="63">
        <f t="shared" si="11"/>
        <v>100</v>
      </c>
    </row>
    <row r="134" spans="1:12" ht="36.75" hidden="1" customHeight="1" x14ac:dyDescent="0.3">
      <c r="A134" s="12"/>
      <c r="B134" s="46" t="s">
        <v>193</v>
      </c>
      <c r="C134" s="66"/>
      <c r="D134" s="66">
        <f>E134-C134</f>
        <v>1540000</v>
      </c>
      <c r="E134" s="66">
        <v>1540000</v>
      </c>
      <c r="F134" s="66"/>
      <c r="G134" s="66">
        <v>1540000</v>
      </c>
      <c r="H134" s="57"/>
      <c r="I134" s="66"/>
      <c r="J134" s="66">
        <v>1540000</v>
      </c>
      <c r="K134" s="63">
        <f t="shared" si="12"/>
        <v>100</v>
      </c>
      <c r="L134" s="63">
        <f t="shared" ref="L134:L198" si="23">J134/G134*100</f>
        <v>100</v>
      </c>
    </row>
    <row r="135" spans="1:12" ht="63" customHeight="1" x14ac:dyDescent="0.3">
      <c r="A135" s="13"/>
      <c r="B135" s="47" t="s">
        <v>78</v>
      </c>
      <c r="C135" s="66">
        <v>340000</v>
      </c>
      <c r="D135" s="66"/>
      <c r="E135" s="66">
        <v>340000</v>
      </c>
      <c r="F135" s="66"/>
      <c r="G135" s="66">
        <v>340000</v>
      </c>
      <c r="H135" s="57">
        <f t="shared" ref="H135:H148" si="24">J135-G135</f>
        <v>340000</v>
      </c>
      <c r="I135" s="66">
        <f>D135+F135+H135</f>
        <v>340000</v>
      </c>
      <c r="J135" s="66">
        <v>680000</v>
      </c>
      <c r="K135" s="63">
        <f>J135/C135*100</f>
        <v>200</v>
      </c>
      <c r="L135" s="63">
        <f t="shared" si="23"/>
        <v>200</v>
      </c>
    </row>
    <row r="136" spans="1:12" ht="63" hidden="1" customHeight="1" x14ac:dyDescent="0.3">
      <c r="A136" s="13"/>
      <c r="B136" s="47" t="s">
        <v>227</v>
      </c>
      <c r="C136" s="66">
        <v>160000</v>
      </c>
      <c r="D136" s="66"/>
      <c r="E136" s="66">
        <v>160000</v>
      </c>
      <c r="F136" s="66"/>
      <c r="G136" s="66">
        <v>160000</v>
      </c>
      <c r="H136" s="57"/>
      <c r="I136" s="66"/>
      <c r="J136" s="66">
        <v>160000</v>
      </c>
      <c r="K136" s="63">
        <f t="shared" ref="K136:K169" si="25">J136/E136*100</f>
        <v>100</v>
      </c>
      <c r="L136" s="63">
        <f t="shared" si="23"/>
        <v>100</v>
      </c>
    </row>
    <row r="137" spans="1:12" ht="57" hidden="1" customHeight="1" x14ac:dyDescent="0.3">
      <c r="A137" s="13"/>
      <c r="B137" s="47" t="s">
        <v>92</v>
      </c>
      <c r="C137" s="66">
        <v>34349.1</v>
      </c>
      <c r="D137" s="66"/>
      <c r="E137" s="66">
        <v>34349.1</v>
      </c>
      <c r="F137" s="66"/>
      <c r="G137" s="66">
        <v>34349.1</v>
      </c>
      <c r="H137" s="57"/>
      <c r="I137" s="66"/>
      <c r="J137" s="66">
        <v>34349.1</v>
      </c>
      <c r="K137" s="63">
        <f t="shared" si="25"/>
        <v>100</v>
      </c>
      <c r="L137" s="63">
        <f t="shared" si="23"/>
        <v>100</v>
      </c>
    </row>
    <row r="138" spans="1:12" ht="31.5" hidden="1" x14ac:dyDescent="0.3">
      <c r="A138" s="13"/>
      <c r="B138" s="47" t="s">
        <v>79</v>
      </c>
      <c r="C138" s="66">
        <v>2500</v>
      </c>
      <c r="D138" s="66"/>
      <c r="E138" s="66">
        <v>2500</v>
      </c>
      <c r="F138" s="66"/>
      <c r="G138" s="66">
        <v>2500</v>
      </c>
      <c r="H138" s="57"/>
      <c r="I138" s="66"/>
      <c r="J138" s="66">
        <v>2500</v>
      </c>
      <c r="K138" s="63">
        <f t="shared" si="25"/>
        <v>100</v>
      </c>
      <c r="L138" s="63">
        <f t="shared" si="23"/>
        <v>100</v>
      </c>
    </row>
    <row r="139" spans="1:12" ht="47.25" hidden="1" x14ac:dyDescent="0.3">
      <c r="A139" s="13"/>
      <c r="B139" s="47" t="s">
        <v>228</v>
      </c>
      <c r="C139" s="66">
        <v>15000</v>
      </c>
      <c r="D139" s="66"/>
      <c r="E139" s="66">
        <v>15000</v>
      </c>
      <c r="F139" s="66"/>
      <c r="G139" s="66">
        <v>15000</v>
      </c>
      <c r="H139" s="57"/>
      <c r="I139" s="66"/>
      <c r="J139" s="66">
        <v>15000</v>
      </c>
      <c r="K139" s="63">
        <f t="shared" si="25"/>
        <v>100</v>
      </c>
      <c r="L139" s="63">
        <f t="shared" si="23"/>
        <v>100</v>
      </c>
    </row>
    <row r="140" spans="1:12" ht="63" hidden="1" x14ac:dyDescent="0.3">
      <c r="A140" s="12"/>
      <c r="B140" s="47" t="s">
        <v>80</v>
      </c>
      <c r="C140" s="66">
        <v>298.8</v>
      </c>
      <c r="D140" s="66"/>
      <c r="E140" s="66">
        <v>298.8</v>
      </c>
      <c r="F140" s="66"/>
      <c r="G140" s="66">
        <v>298.8</v>
      </c>
      <c r="H140" s="57"/>
      <c r="I140" s="66"/>
      <c r="J140" s="66">
        <v>298.8</v>
      </c>
      <c r="K140" s="63">
        <f t="shared" si="25"/>
        <v>100</v>
      </c>
      <c r="L140" s="63">
        <f t="shared" si="23"/>
        <v>100</v>
      </c>
    </row>
    <row r="141" spans="1:12" ht="66.75" x14ac:dyDescent="0.3">
      <c r="A141" s="12"/>
      <c r="B141" s="79" t="s">
        <v>240</v>
      </c>
      <c r="C141" s="66"/>
      <c r="D141" s="66"/>
      <c r="E141" s="66"/>
      <c r="F141" s="66"/>
      <c r="G141" s="66"/>
      <c r="H141" s="57">
        <f t="shared" si="24"/>
        <v>49269.3</v>
      </c>
      <c r="I141" s="66">
        <f t="shared" ref="I141:I142" si="26">D141+F141+H141</f>
        <v>49269.3</v>
      </c>
      <c r="J141" s="66">
        <v>49269.3</v>
      </c>
      <c r="K141" s="63"/>
      <c r="L141" s="63"/>
    </row>
    <row r="142" spans="1:12" ht="47.25" x14ac:dyDescent="0.3">
      <c r="A142" s="8"/>
      <c r="B142" s="47" t="s">
        <v>233</v>
      </c>
      <c r="C142" s="66"/>
      <c r="D142" s="68">
        <f>E142-C142</f>
        <v>42234.8</v>
      </c>
      <c r="E142" s="68">
        <v>42234.8</v>
      </c>
      <c r="F142" s="66">
        <f t="shared" si="17"/>
        <v>596406.5</v>
      </c>
      <c r="G142" s="68">
        <v>638641.30000000005</v>
      </c>
      <c r="H142" s="57">
        <f t="shared" si="24"/>
        <v>277398.5</v>
      </c>
      <c r="I142" s="68">
        <f t="shared" si="26"/>
        <v>916039.8</v>
      </c>
      <c r="J142" s="68">
        <v>916039.8</v>
      </c>
      <c r="K142" s="63"/>
      <c r="L142" s="63">
        <f t="shared" si="23"/>
        <v>143.43572831885442</v>
      </c>
    </row>
    <row r="143" spans="1:12" ht="31.5" hidden="1" x14ac:dyDescent="0.3">
      <c r="A143" s="8"/>
      <c r="B143" s="47" t="s">
        <v>238</v>
      </c>
      <c r="C143" s="66"/>
      <c r="D143" s="68"/>
      <c r="E143" s="68"/>
      <c r="F143" s="66">
        <f t="shared" si="17"/>
        <v>4786.7</v>
      </c>
      <c r="G143" s="68">
        <v>4786.7</v>
      </c>
      <c r="H143" s="57"/>
      <c r="I143" s="68"/>
      <c r="J143" s="68">
        <v>4786.7</v>
      </c>
      <c r="K143" s="63"/>
      <c r="L143" s="63">
        <f t="shared" si="23"/>
        <v>100</v>
      </c>
    </row>
    <row r="144" spans="1:12" ht="110.25" hidden="1" x14ac:dyDescent="0.3">
      <c r="A144" s="12"/>
      <c r="B144" s="47" t="s">
        <v>95</v>
      </c>
      <c r="C144" s="66">
        <v>326547.7</v>
      </c>
      <c r="D144" s="66"/>
      <c r="E144" s="66">
        <v>326547.7</v>
      </c>
      <c r="F144" s="66">
        <f t="shared" si="17"/>
        <v>543221.89999999991</v>
      </c>
      <c r="G144" s="66">
        <v>869769.6</v>
      </c>
      <c r="H144" s="57"/>
      <c r="I144" s="66"/>
      <c r="J144" s="66">
        <v>869769.6</v>
      </c>
      <c r="K144" s="63">
        <f t="shared" si="25"/>
        <v>266.35300141449471</v>
      </c>
      <c r="L144" s="63">
        <f t="shared" si="23"/>
        <v>100</v>
      </c>
    </row>
    <row r="145" spans="1:13" ht="66" hidden="1" customHeight="1" x14ac:dyDescent="0.3">
      <c r="A145" s="12"/>
      <c r="B145" s="52" t="s">
        <v>194</v>
      </c>
      <c r="C145" s="66"/>
      <c r="D145" s="66">
        <f>E145-C145</f>
        <v>110766.6</v>
      </c>
      <c r="E145" s="66">
        <v>110766.6</v>
      </c>
      <c r="F145" s="66"/>
      <c r="G145" s="66">
        <v>110766.6</v>
      </c>
      <c r="H145" s="57"/>
      <c r="I145" s="66"/>
      <c r="J145" s="66">
        <v>110766.6</v>
      </c>
      <c r="K145" s="63">
        <f t="shared" si="25"/>
        <v>100</v>
      </c>
      <c r="L145" s="63">
        <f t="shared" si="23"/>
        <v>100</v>
      </c>
    </row>
    <row r="146" spans="1:13" ht="83.25" hidden="1" customHeight="1" x14ac:dyDescent="0.3">
      <c r="A146" s="12"/>
      <c r="B146" s="52" t="s">
        <v>232</v>
      </c>
      <c r="C146" s="66"/>
      <c r="D146" s="66">
        <f>E146-C146</f>
        <v>43749.5</v>
      </c>
      <c r="E146" s="66">
        <v>43749.5</v>
      </c>
      <c r="F146" s="66"/>
      <c r="G146" s="66">
        <v>43749.5</v>
      </c>
      <c r="H146" s="57"/>
      <c r="I146" s="66"/>
      <c r="J146" s="66">
        <v>43749.5</v>
      </c>
      <c r="K146" s="63">
        <f t="shared" si="25"/>
        <v>100</v>
      </c>
      <c r="L146" s="63">
        <f t="shared" si="23"/>
        <v>100</v>
      </c>
    </row>
    <row r="147" spans="1:13" ht="83.25" customHeight="1" x14ac:dyDescent="0.3">
      <c r="A147" s="12"/>
      <c r="B147" s="52" t="s">
        <v>241</v>
      </c>
      <c r="C147" s="66"/>
      <c r="D147" s="66"/>
      <c r="E147" s="66"/>
      <c r="F147" s="66"/>
      <c r="G147" s="66"/>
      <c r="H147" s="57">
        <f t="shared" si="24"/>
        <v>206135.7</v>
      </c>
      <c r="I147" s="66">
        <f t="shared" ref="I147:I154" si="27">D147+F147+H147</f>
        <v>206135.7</v>
      </c>
      <c r="J147" s="66">
        <v>206135.7</v>
      </c>
      <c r="K147" s="63"/>
      <c r="L147" s="63"/>
    </row>
    <row r="148" spans="1:13" s="25" customFormat="1" ht="23.25" customHeight="1" x14ac:dyDescent="0.35">
      <c r="A148" s="23" t="s">
        <v>180</v>
      </c>
      <c r="B148" s="24" t="s">
        <v>21</v>
      </c>
      <c r="C148" s="58">
        <v>76499125.700000003</v>
      </c>
      <c r="D148" s="58">
        <f>E148-C148</f>
        <v>9257803.8999999911</v>
      </c>
      <c r="E148" s="58">
        <v>85756929.599999994</v>
      </c>
      <c r="F148" s="58">
        <f t="shared" si="17"/>
        <v>954657.5</v>
      </c>
      <c r="G148" s="58">
        <v>86711587.099999994</v>
      </c>
      <c r="H148" s="58">
        <f t="shared" si="24"/>
        <v>6033920.6000000089</v>
      </c>
      <c r="I148" s="58">
        <f t="shared" si="27"/>
        <v>16246382</v>
      </c>
      <c r="J148" s="58">
        <v>92745507.700000003</v>
      </c>
      <c r="K148" s="64">
        <f t="shared" ref="K148:K154" si="28">J148/C148*100</f>
        <v>121.23734337005632</v>
      </c>
      <c r="L148" s="64">
        <f t="shared" si="23"/>
        <v>106.95860934138064</v>
      </c>
    </row>
    <row r="149" spans="1:13" s="25" customFormat="1" ht="23.25" customHeight="1" x14ac:dyDescent="0.35">
      <c r="A149" s="23"/>
      <c r="B149" s="26" t="s">
        <v>235</v>
      </c>
      <c r="C149" s="58">
        <f>C148-C150</f>
        <v>-230916.79999999702</v>
      </c>
      <c r="D149" s="58">
        <f>E149-C149</f>
        <v>-290057.5000000149</v>
      </c>
      <c r="E149" s="58">
        <f>E148-E150</f>
        <v>-520974.30000001192</v>
      </c>
      <c r="F149" s="58">
        <f>F148-F150</f>
        <v>-3185500.8</v>
      </c>
      <c r="G149" s="58">
        <f>G148-G150</f>
        <v>-3706475.1000000089</v>
      </c>
      <c r="H149" s="58">
        <v>0</v>
      </c>
      <c r="I149" s="58">
        <f t="shared" si="27"/>
        <v>-3475558.3000000147</v>
      </c>
      <c r="J149" s="58">
        <v>-3706475.1000000089</v>
      </c>
      <c r="K149" s="64"/>
      <c r="L149" s="64"/>
    </row>
    <row r="150" spans="1:13" s="25" customFormat="1" ht="23.25" customHeight="1" x14ac:dyDescent="0.35">
      <c r="A150" s="23" t="s">
        <v>178</v>
      </c>
      <c r="B150" s="24" t="s">
        <v>157</v>
      </c>
      <c r="C150" s="58">
        <f>C151+C160+C162+C167+C178+C183+C187+C196+C199+C207+C213+C218+C222+C223</f>
        <v>76730042.5</v>
      </c>
      <c r="D150" s="58">
        <v>9547861.4000000004</v>
      </c>
      <c r="E150" s="58">
        <f t="shared" ref="E150:E193" si="29">C150+D150</f>
        <v>86277903.900000006</v>
      </c>
      <c r="F150" s="58">
        <v>4140158.3</v>
      </c>
      <c r="G150" s="58">
        <v>90418062.200000003</v>
      </c>
      <c r="H150" s="58">
        <v>6033920.5999999996</v>
      </c>
      <c r="I150" s="58">
        <f t="shared" si="27"/>
        <v>19721940.299999997</v>
      </c>
      <c r="J150" s="58">
        <f t="shared" ref="J150:J200" si="30">G150+H150</f>
        <v>96451982.799999997</v>
      </c>
      <c r="K150" s="64">
        <f t="shared" si="28"/>
        <v>125.7030227762483</v>
      </c>
      <c r="L150" s="64">
        <f t="shared" si="23"/>
        <v>106.67335757169101</v>
      </c>
      <c r="M150" s="75"/>
    </row>
    <row r="151" spans="1:13" ht="19.5" x14ac:dyDescent="0.35">
      <c r="A151" s="40" t="s">
        <v>181</v>
      </c>
      <c r="B151" s="21" t="s">
        <v>159</v>
      </c>
      <c r="C151" s="59">
        <v>1759328.2</v>
      </c>
      <c r="D151" s="59">
        <v>3428423.4</v>
      </c>
      <c r="E151" s="59">
        <f t="shared" si="29"/>
        <v>5187751.5999999996</v>
      </c>
      <c r="F151" s="65">
        <v>37363.4</v>
      </c>
      <c r="G151" s="59">
        <f>E151+F151</f>
        <v>5225115</v>
      </c>
      <c r="H151" s="77">
        <v>-1521611.7</v>
      </c>
      <c r="I151" s="59">
        <f t="shared" si="27"/>
        <v>1944175.0999999999</v>
      </c>
      <c r="J151" s="59">
        <f t="shared" si="30"/>
        <v>3703503.3</v>
      </c>
      <c r="K151" s="54">
        <f t="shared" si="28"/>
        <v>210.50667521841575</v>
      </c>
      <c r="L151" s="54">
        <f t="shared" si="23"/>
        <v>70.878885919257272</v>
      </c>
    </row>
    <row r="152" spans="1:13" ht="32.25" customHeight="1" x14ac:dyDescent="0.3">
      <c r="A152" s="19"/>
      <c r="B152" s="20" t="s">
        <v>98</v>
      </c>
      <c r="C152" s="60">
        <v>4806.6000000000004</v>
      </c>
      <c r="D152" s="60"/>
      <c r="E152" s="60">
        <f t="shared" si="29"/>
        <v>4806.6000000000004</v>
      </c>
      <c r="F152" s="66"/>
      <c r="G152" s="60">
        <f t="shared" ref="G152:G217" si="31">E152+F152</f>
        <v>4806.6000000000004</v>
      </c>
      <c r="H152" s="78">
        <v>900</v>
      </c>
      <c r="I152" s="60">
        <f t="shared" si="27"/>
        <v>900</v>
      </c>
      <c r="J152" s="60">
        <f t="shared" si="30"/>
        <v>5706.6</v>
      </c>
      <c r="K152" s="53">
        <f t="shared" si="28"/>
        <v>118.72425415054299</v>
      </c>
      <c r="L152" s="53">
        <f t="shared" si="23"/>
        <v>118.72425415054299</v>
      </c>
    </row>
    <row r="153" spans="1:13" ht="48" x14ac:dyDescent="0.3">
      <c r="A153" s="19"/>
      <c r="B153" s="20" t="s">
        <v>99</v>
      </c>
      <c r="C153" s="60">
        <v>108365.2</v>
      </c>
      <c r="D153" s="60">
        <v>3792.7</v>
      </c>
      <c r="E153" s="60">
        <f t="shared" si="29"/>
        <v>112157.9</v>
      </c>
      <c r="F153" s="66">
        <v>12000</v>
      </c>
      <c r="G153" s="60">
        <f t="shared" si="31"/>
        <v>124157.9</v>
      </c>
      <c r="H153" s="78">
        <v>13135.9</v>
      </c>
      <c r="I153" s="60">
        <f t="shared" si="27"/>
        <v>28928.6</v>
      </c>
      <c r="J153" s="60">
        <f t="shared" si="30"/>
        <v>137293.79999999999</v>
      </c>
      <c r="K153" s="53">
        <f t="shared" si="28"/>
        <v>126.69547050160013</v>
      </c>
      <c r="L153" s="53">
        <f t="shared" si="23"/>
        <v>110.57999531242071</v>
      </c>
    </row>
    <row r="154" spans="1:13" ht="48" x14ac:dyDescent="0.3">
      <c r="A154" s="19"/>
      <c r="B154" s="20" t="s">
        <v>100</v>
      </c>
      <c r="C154" s="60">
        <v>408800.9</v>
      </c>
      <c r="D154" s="60">
        <v>5324.1</v>
      </c>
      <c r="E154" s="60">
        <f t="shared" si="29"/>
        <v>414125</v>
      </c>
      <c r="F154" s="66">
        <v>16282.9</v>
      </c>
      <c r="G154" s="60">
        <f t="shared" si="31"/>
        <v>430407.9</v>
      </c>
      <c r="H154" s="78">
        <v>31351.3</v>
      </c>
      <c r="I154" s="60">
        <f t="shared" si="27"/>
        <v>52958.3</v>
      </c>
      <c r="J154" s="60">
        <f t="shared" si="30"/>
        <v>461759.2</v>
      </c>
      <c r="K154" s="53">
        <f t="shared" si="28"/>
        <v>112.95454584371024</v>
      </c>
      <c r="L154" s="53">
        <f t="shared" si="23"/>
        <v>107.28409027808272</v>
      </c>
    </row>
    <row r="155" spans="1:13" ht="18.75" hidden="1" customHeight="1" x14ac:dyDescent="0.3">
      <c r="A155" s="19"/>
      <c r="B155" s="20" t="s">
        <v>101</v>
      </c>
      <c r="C155" s="60">
        <v>259040.1</v>
      </c>
      <c r="D155" s="60"/>
      <c r="E155" s="60">
        <f t="shared" si="29"/>
        <v>259040.1</v>
      </c>
      <c r="F155" s="66"/>
      <c r="G155" s="60">
        <f t="shared" si="31"/>
        <v>259040.1</v>
      </c>
      <c r="H155" s="78"/>
      <c r="I155" s="60"/>
      <c r="J155" s="60">
        <f t="shared" si="30"/>
        <v>259040.1</v>
      </c>
      <c r="K155" s="53">
        <f t="shared" si="25"/>
        <v>100</v>
      </c>
      <c r="L155" s="53">
        <f t="shared" si="23"/>
        <v>100</v>
      </c>
    </row>
    <row r="156" spans="1:13" ht="32.25" customHeight="1" x14ac:dyDescent="0.3">
      <c r="A156" s="19"/>
      <c r="B156" s="20" t="s">
        <v>102</v>
      </c>
      <c r="C156" s="60">
        <v>102311.3</v>
      </c>
      <c r="D156" s="60">
        <v>1287.8</v>
      </c>
      <c r="E156" s="60">
        <f t="shared" si="29"/>
        <v>103599.1</v>
      </c>
      <c r="F156" s="66"/>
      <c r="G156" s="60">
        <f t="shared" si="31"/>
        <v>103599.1</v>
      </c>
      <c r="H156" s="78">
        <v>14572.5</v>
      </c>
      <c r="I156" s="60">
        <f t="shared" ref="I156:I159" si="32">D156+F156+H156</f>
        <v>15860.3</v>
      </c>
      <c r="J156" s="60">
        <f t="shared" si="30"/>
        <v>118171.6</v>
      </c>
      <c r="K156" s="53">
        <f t="shared" ref="K156:K159" si="33">J156/C156*100</f>
        <v>115.50200222262839</v>
      </c>
      <c r="L156" s="53">
        <f t="shared" si="23"/>
        <v>114.06624188820173</v>
      </c>
    </row>
    <row r="157" spans="1:13" x14ac:dyDescent="0.3">
      <c r="A157" s="40"/>
      <c r="B157" s="20" t="s">
        <v>103</v>
      </c>
      <c r="C157" s="60">
        <v>38775.1</v>
      </c>
      <c r="D157" s="60">
        <v>149.4</v>
      </c>
      <c r="E157" s="60">
        <f t="shared" si="29"/>
        <v>38924.5</v>
      </c>
      <c r="F157" s="66">
        <v>75150</v>
      </c>
      <c r="G157" s="60">
        <f t="shared" si="31"/>
        <v>114074.5</v>
      </c>
      <c r="H157" s="78">
        <v>8443.4</v>
      </c>
      <c r="I157" s="60">
        <f t="shared" si="32"/>
        <v>83742.799999999988</v>
      </c>
      <c r="J157" s="60">
        <f t="shared" si="30"/>
        <v>122517.9</v>
      </c>
      <c r="K157" s="53">
        <f t="shared" si="33"/>
        <v>315.97055842538123</v>
      </c>
      <c r="L157" s="53">
        <f t="shared" si="23"/>
        <v>107.40165418213536</v>
      </c>
    </row>
    <row r="158" spans="1:13" x14ac:dyDescent="0.3">
      <c r="A158" s="40"/>
      <c r="B158" s="20" t="s">
        <v>104</v>
      </c>
      <c r="C158" s="60">
        <v>7500</v>
      </c>
      <c r="D158" s="60"/>
      <c r="E158" s="60">
        <f t="shared" si="29"/>
        <v>7500</v>
      </c>
      <c r="F158" s="66">
        <v>7500</v>
      </c>
      <c r="G158" s="60">
        <f t="shared" si="31"/>
        <v>15000</v>
      </c>
      <c r="H158" s="78">
        <v>7500</v>
      </c>
      <c r="I158" s="60">
        <f t="shared" si="32"/>
        <v>15000</v>
      </c>
      <c r="J158" s="60">
        <f t="shared" si="30"/>
        <v>22500</v>
      </c>
      <c r="K158" s="53">
        <f t="shared" si="33"/>
        <v>300</v>
      </c>
      <c r="L158" s="53">
        <f t="shared" si="23"/>
        <v>150</v>
      </c>
    </row>
    <row r="159" spans="1:13" x14ac:dyDescent="0.3">
      <c r="A159" s="40"/>
      <c r="B159" s="20" t="s">
        <v>105</v>
      </c>
      <c r="C159" s="60">
        <v>829729</v>
      </c>
      <c r="D159" s="60">
        <v>3417869.4</v>
      </c>
      <c r="E159" s="60">
        <f t="shared" si="29"/>
        <v>4247598.4000000004</v>
      </c>
      <c r="F159" s="66">
        <v>-73569.5</v>
      </c>
      <c r="G159" s="60">
        <f t="shared" si="31"/>
        <v>4174028.9000000004</v>
      </c>
      <c r="H159" s="78">
        <v>-1597514.8</v>
      </c>
      <c r="I159" s="60">
        <f t="shared" si="32"/>
        <v>1746785.0999999999</v>
      </c>
      <c r="J159" s="60">
        <f t="shared" si="30"/>
        <v>2576514.1000000006</v>
      </c>
      <c r="K159" s="53">
        <f t="shared" si="33"/>
        <v>310.52477375142973</v>
      </c>
      <c r="L159" s="53">
        <f t="shared" si="23"/>
        <v>61.727270263988828</v>
      </c>
    </row>
    <row r="160" spans="1:13" ht="19.5" hidden="1" customHeight="1" x14ac:dyDescent="0.35">
      <c r="A160" s="40" t="s">
        <v>182</v>
      </c>
      <c r="B160" s="21" t="s">
        <v>160</v>
      </c>
      <c r="C160" s="59">
        <v>43395</v>
      </c>
      <c r="D160" s="59"/>
      <c r="E160" s="59">
        <f t="shared" si="29"/>
        <v>43395</v>
      </c>
      <c r="F160" s="65"/>
      <c r="G160" s="59">
        <f t="shared" si="31"/>
        <v>43395</v>
      </c>
      <c r="H160" s="78"/>
      <c r="I160" s="59"/>
      <c r="J160" s="59">
        <f t="shared" si="30"/>
        <v>43395</v>
      </c>
      <c r="K160" s="54">
        <f t="shared" si="25"/>
        <v>100</v>
      </c>
      <c r="L160" s="54">
        <f t="shared" si="23"/>
        <v>100</v>
      </c>
    </row>
    <row r="161" spans="1:12" ht="18.75" hidden="1" customHeight="1" x14ac:dyDescent="0.3">
      <c r="A161" s="40"/>
      <c r="B161" s="20" t="s">
        <v>106</v>
      </c>
      <c r="C161" s="60">
        <v>43395</v>
      </c>
      <c r="D161" s="60"/>
      <c r="E161" s="60">
        <f t="shared" si="29"/>
        <v>43395</v>
      </c>
      <c r="F161" s="65"/>
      <c r="G161" s="60">
        <f t="shared" si="31"/>
        <v>43395</v>
      </c>
      <c r="H161" s="78"/>
      <c r="I161" s="60"/>
      <c r="J161" s="60">
        <f t="shared" si="30"/>
        <v>43395</v>
      </c>
      <c r="K161" s="53">
        <f t="shared" si="25"/>
        <v>100</v>
      </c>
      <c r="L161" s="53">
        <f t="shared" si="23"/>
        <v>100</v>
      </c>
    </row>
    <row r="162" spans="1:12" ht="33" x14ac:dyDescent="0.35">
      <c r="A162" s="40" t="s">
        <v>183</v>
      </c>
      <c r="B162" s="21" t="s">
        <v>161</v>
      </c>
      <c r="C162" s="59">
        <v>517785</v>
      </c>
      <c r="D162" s="59">
        <v>1164.7</v>
      </c>
      <c r="E162" s="59">
        <f t="shared" si="29"/>
        <v>518949.7</v>
      </c>
      <c r="F162" s="65">
        <v>10291.200000000001</v>
      </c>
      <c r="G162" s="59">
        <f t="shared" si="31"/>
        <v>529240.9</v>
      </c>
      <c r="H162" s="77">
        <v>170755.7</v>
      </c>
      <c r="I162" s="59">
        <f t="shared" ref="I162:I164" si="34">D162+F162+H162</f>
        <v>182211.6</v>
      </c>
      <c r="J162" s="59">
        <f t="shared" si="30"/>
        <v>699996.60000000009</v>
      </c>
      <c r="K162" s="54">
        <f t="shared" ref="K162:K164" si="35">J162/C162*100</f>
        <v>135.19059068918568</v>
      </c>
      <c r="L162" s="54">
        <f t="shared" si="23"/>
        <v>132.26426755755273</v>
      </c>
    </row>
    <row r="163" spans="1:12" x14ac:dyDescent="0.3">
      <c r="A163" s="40"/>
      <c r="B163" s="20" t="s">
        <v>234</v>
      </c>
      <c r="C163" s="60">
        <v>88913.2</v>
      </c>
      <c r="D163" s="60">
        <v>996</v>
      </c>
      <c r="E163" s="60">
        <f t="shared" si="29"/>
        <v>89909.2</v>
      </c>
      <c r="F163" s="66">
        <v>1862.3</v>
      </c>
      <c r="G163" s="60">
        <f t="shared" si="31"/>
        <v>91771.5</v>
      </c>
      <c r="H163" s="78">
        <v>20935.3</v>
      </c>
      <c r="I163" s="60">
        <f t="shared" si="34"/>
        <v>23793.599999999999</v>
      </c>
      <c r="J163" s="60">
        <f t="shared" si="30"/>
        <v>112706.8</v>
      </c>
      <c r="K163" s="53">
        <f t="shared" si="35"/>
        <v>126.76048100844419</v>
      </c>
      <c r="L163" s="53">
        <f t="shared" si="23"/>
        <v>122.81241997787984</v>
      </c>
    </row>
    <row r="164" spans="1:12" ht="32.25" x14ac:dyDescent="0.3">
      <c r="A164" s="40"/>
      <c r="B164" s="20" t="s">
        <v>107</v>
      </c>
      <c r="C164" s="60">
        <v>407393.4</v>
      </c>
      <c r="D164" s="60"/>
      <c r="E164" s="60">
        <f t="shared" si="29"/>
        <v>407393.4</v>
      </c>
      <c r="F164" s="66">
        <v>8428.9</v>
      </c>
      <c r="G164" s="60">
        <f t="shared" si="31"/>
        <v>415822.30000000005</v>
      </c>
      <c r="H164" s="78">
        <v>148064.4</v>
      </c>
      <c r="I164" s="60">
        <f t="shared" si="34"/>
        <v>156493.29999999999</v>
      </c>
      <c r="J164" s="60">
        <f t="shared" si="30"/>
        <v>563886.70000000007</v>
      </c>
      <c r="K164" s="53">
        <f t="shared" si="35"/>
        <v>138.41331253770926</v>
      </c>
      <c r="L164" s="53">
        <f t="shared" si="23"/>
        <v>135.60761411785757</v>
      </c>
    </row>
    <row r="165" spans="1:12" ht="18.75" hidden="1" customHeight="1" x14ac:dyDescent="0.3">
      <c r="A165" s="40"/>
      <c r="B165" s="20" t="s">
        <v>108</v>
      </c>
      <c r="C165" s="60">
        <v>780</v>
      </c>
      <c r="D165" s="60"/>
      <c r="E165" s="60">
        <f t="shared" si="29"/>
        <v>780</v>
      </c>
      <c r="F165" s="66"/>
      <c r="G165" s="60">
        <f t="shared" si="31"/>
        <v>780</v>
      </c>
      <c r="H165" s="78"/>
      <c r="I165" s="60"/>
      <c r="J165" s="60">
        <f t="shared" si="30"/>
        <v>780</v>
      </c>
      <c r="K165" s="53">
        <f t="shared" si="25"/>
        <v>100</v>
      </c>
      <c r="L165" s="53">
        <f t="shared" si="23"/>
        <v>100</v>
      </c>
    </row>
    <row r="166" spans="1:12" ht="32.25" customHeight="1" x14ac:dyDescent="0.3">
      <c r="A166" s="40"/>
      <c r="B166" s="20" t="s">
        <v>109</v>
      </c>
      <c r="C166" s="60">
        <v>20698.400000000001</v>
      </c>
      <c r="D166" s="60">
        <v>168.7</v>
      </c>
      <c r="E166" s="60">
        <f t="shared" si="29"/>
        <v>20867.100000000002</v>
      </c>
      <c r="F166" s="66"/>
      <c r="G166" s="60">
        <f t="shared" si="31"/>
        <v>20867.100000000002</v>
      </c>
      <c r="H166" s="78">
        <v>1756</v>
      </c>
      <c r="I166" s="60">
        <f t="shared" ref="I166:I168" si="36">D166+F166+H166</f>
        <v>1924.7</v>
      </c>
      <c r="J166" s="60">
        <f t="shared" si="30"/>
        <v>22623.100000000002</v>
      </c>
      <c r="K166" s="53">
        <f t="shared" ref="K166:K168" si="37">J166/C166*100</f>
        <v>109.29878637962356</v>
      </c>
      <c r="L166" s="53">
        <f t="shared" si="23"/>
        <v>108.41516070752523</v>
      </c>
    </row>
    <row r="167" spans="1:12" ht="19.5" x14ac:dyDescent="0.35">
      <c r="A167" s="40" t="s">
        <v>186</v>
      </c>
      <c r="B167" s="21" t="s">
        <v>162</v>
      </c>
      <c r="C167" s="59">
        <v>11759003.300000001</v>
      </c>
      <c r="D167" s="59">
        <v>2746454.4</v>
      </c>
      <c r="E167" s="59">
        <f t="shared" si="29"/>
        <v>14505457.700000001</v>
      </c>
      <c r="F167" s="65">
        <v>1734370.4</v>
      </c>
      <c r="G167" s="59">
        <f t="shared" si="31"/>
        <v>16239828.100000001</v>
      </c>
      <c r="H167" s="77">
        <v>1268063.5</v>
      </c>
      <c r="I167" s="59">
        <f t="shared" si="36"/>
        <v>5748888.2999999998</v>
      </c>
      <c r="J167" s="59">
        <f t="shared" si="30"/>
        <v>17507891.600000001</v>
      </c>
      <c r="K167" s="54">
        <f t="shared" si="37"/>
        <v>148.88924812190504</v>
      </c>
      <c r="L167" s="54">
        <f t="shared" si="23"/>
        <v>107.80835543450118</v>
      </c>
    </row>
    <row r="168" spans="1:12" x14ac:dyDescent="0.3">
      <c r="A168" s="40"/>
      <c r="B168" s="20" t="s">
        <v>110</v>
      </c>
      <c r="C168" s="60">
        <v>334076.2</v>
      </c>
      <c r="D168" s="60">
        <v>14873.6</v>
      </c>
      <c r="E168" s="60">
        <f t="shared" si="29"/>
        <v>348949.8</v>
      </c>
      <c r="F168" s="66">
        <v>2280</v>
      </c>
      <c r="G168" s="60">
        <f t="shared" si="31"/>
        <v>351229.8</v>
      </c>
      <c r="H168" s="78">
        <v>61182.400000000001</v>
      </c>
      <c r="I168" s="60">
        <f t="shared" si="36"/>
        <v>78336</v>
      </c>
      <c r="J168" s="60">
        <f t="shared" si="30"/>
        <v>412412.2</v>
      </c>
      <c r="K168" s="53">
        <f t="shared" si="37"/>
        <v>123.44854257801063</v>
      </c>
      <c r="L168" s="53">
        <f t="shared" si="23"/>
        <v>117.41947864332695</v>
      </c>
    </row>
    <row r="169" spans="1:12" ht="18.75" hidden="1" customHeight="1" x14ac:dyDescent="0.3">
      <c r="A169" s="40"/>
      <c r="B169" s="20" t="s">
        <v>111</v>
      </c>
      <c r="C169" s="60">
        <v>165263</v>
      </c>
      <c r="D169" s="60"/>
      <c r="E169" s="60">
        <f t="shared" si="29"/>
        <v>165263</v>
      </c>
      <c r="F169" s="66"/>
      <c r="G169" s="60">
        <f t="shared" si="31"/>
        <v>165263</v>
      </c>
      <c r="H169" s="78"/>
      <c r="I169" s="60"/>
      <c r="J169" s="60">
        <f t="shared" si="30"/>
        <v>165263</v>
      </c>
      <c r="K169" s="53">
        <f t="shared" si="25"/>
        <v>100</v>
      </c>
      <c r="L169" s="53">
        <f t="shared" si="23"/>
        <v>100</v>
      </c>
    </row>
    <row r="170" spans="1:12" ht="18.75" customHeight="1" x14ac:dyDescent="0.3">
      <c r="A170" s="40"/>
      <c r="B170" s="20" t="s">
        <v>112</v>
      </c>
      <c r="C170" s="60">
        <v>1848.8</v>
      </c>
      <c r="D170" s="60"/>
      <c r="E170" s="60">
        <f t="shared" si="29"/>
        <v>1848.8</v>
      </c>
      <c r="F170" s="66"/>
      <c r="G170" s="60">
        <f t="shared" si="31"/>
        <v>1848.8</v>
      </c>
      <c r="H170" s="78">
        <v>2025.6</v>
      </c>
      <c r="I170" s="60">
        <f t="shared" ref="I170:I221" si="38">D170+F170+H170</f>
        <v>2025.6</v>
      </c>
      <c r="J170" s="60">
        <f t="shared" si="30"/>
        <v>3874.3999999999996</v>
      </c>
      <c r="K170" s="53">
        <f t="shared" ref="K170:K221" si="39">J170/C170*100</f>
        <v>209.56295975768063</v>
      </c>
      <c r="L170" s="53">
        <f t="shared" si="23"/>
        <v>209.56295975768063</v>
      </c>
    </row>
    <row r="171" spans="1:12" x14ac:dyDescent="0.3">
      <c r="A171" s="40"/>
      <c r="B171" s="20" t="s">
        <v>113</v>
      </c>
      <c r="C171" s="60">
        <v>2259998.7999999998</v>
      </c>
      <c r="D171" s="60">
        <v>51136.1</v>
      </c>
      <c r="E171" s="60">
        <f t="shared" si="29"/>
        <v>2311134.9</v>
      </c>
      <c r="F171" s="66">
        <v>327790.8</v>
      </c>
      <c r="G171" s="60">
        <f t="shared" si="31"/>
        <v>2638925.6999999997</v>
      </c>
      <c r="H171" s="78">
        <v>97660.800000000003</v>
      </c>
      <c r="I171" s="60">
        <f t="shared" si="38"/>
        <v>476587.69999999995</v>
      </c>
      <c r="J171" s="60">
        <f t="shared" si="30"/>
        <v>2736586.4999999995</v>
      </c>
      <c r="K171" s="53">
        <f t="shared" si="39"/>
        <v>121.08796252458187</v>
      </c>
      <c r="L171" s="53">
        <f t="shared" si="23"/>
        <v>103.70077869187449</v>
      </c>
    </row>
    <row r="172" spans="1:12" x14ac:dyDescent="0.3">
      <c r="A172" s="40"/>
      <c r="B172" s="20" t="s">
        <v>114</v>
      </c>
      <c r="C172" s="60">
        <v>85645.6</v>
      </c>
      <c r="D172" s="60">
        <v>3624.2</v>
      </c>
      <c r="E172" s="60">
        <f t="shared" si="29"/>
        <v>89269.8</v>
      </c>
      <c r="F172" s="66">
        <v>2125.3000000000002</v>
      </c>
      <c r="G172" s="60">
        <f t="shared" si="31"/>
        <v>91395.1</v>
      </c>
      <c r="H172" s="78">
        <v>1689.3</v>
      </c>
      <c r="I172" s="60">
        <f t="shared" si="38"/>
        <v>7438.8</v>
      </c>
      <c r="J172" s="60">
        <f t="shared" si="30"/>
        <v>93084.400000000009</v>
      </c>
      <c r="K172" s="53">
        <f t="shared" si="39"/>
        <v>108.68556002876973</v>
      </c>
      <c r="L172" s="53">
        <f t="shared" si="23"/>
        <v>101.84834854384972</v>
      </c>
    </row>
    <row r="173" spans="1:12" ht="18.75" customHeight="1" x14ac:dyDescent="0.3">
      <c r="A173" s="40"/>
      <c r="B173" s="20" t="s">
        <v>115</v>
      </c>
      <c r="C173" s="60">
        <v>372354.8</v>
      </c>
      <c r="D173" s="60">
        <v>5125.3999999999996</v>
      </c>
      <c r="E173" s="60">
        <f t="shared" si="29"/>
        <v>377480.2</v>
      </c>
      <c r="F173" s="66"/>
      <c r="G173" s="60">
        <f t="shared" si="31"/>
        <v>377480.2</v>
      </c>
      <c r="H173" s="78">
        <v>12783.5</v>
      </c>
      <c r="I173" s="60">
        <f t="shared" si="38"/>
        <v>17908.900000000001</v>
      </c>
      <c r="J173" s="60">
        <f t="shared" si="30"/>
        <v>390263.7</v>
      </c>
      <c r="K173" s="53">
        <f t="shared" si="39"/>
        <v>104.80963317781857</v>
      </c>
      <c r="L173" s="53">
        <f t="shared" si="23"/>
        <v>103.38653524078877</v>
      </c>
    </row>
    <row r="174" spans="1:12" x14ac:dyDescent="0.3">
      <c r="A174" s="40"/>
      <c r="B174" s="20" t="s">
        <v>116</v>
      </c>
      <c r="C174" s="60">
        <v>450312.4</v>
      </c>
      <c r="D174" s="60">
        <v>12797</v>
      </c>
      <c r="E174" s="60">
        <f t="shared" si="29"/>
        <v>463109.4</v>
      </c>
      <c r="F174" s="66">
        <v>211270.8</v>
      </c>
      <c r="G174" s="60">
        <f t="shared" si="31"/>
        <v>674380.2</v>
      </c>
      <c r="H174" s="78">
        <v>180363.1</v>
      </c>
      <c r="I174" s="60">
        <f t="shared" si="38"/>
        <v>404430.9</v>
      </c>
      <c r="J174" s="60">
        <f t="shared" si="30"/>
        <v>854743.29999999993</v>
      </c>
      <c r="K174" s="53">
        <f t="shared" si="39"/>
        <v>189.81118441330949</v>
      </c>
      <c r="L174" s="53">
        <f t="shared" si="23"/>
        <v>126.7450171283202</v>
      </c>
    </row>
    <row r="175" spans="1:12" ht="18.75" customHeight="1" x14ac:dyDescent="0.3">
      <c r="A175" s="40"/>
      <c r="B175" s="20" t="s">
        <v>117</v>
      </c>
      <c r="C175" s="60">
        <v>7071161.7000000002</v>
      </c>
      <c r="D175" s="60">
        <v>2257345.6</v>
      </c>
      <c r="E175" s="60">
        <f t="shared" si="29"/>
        <v>9328507.3000000007</v>
      </c>
      <c r="F175" s="66"/>
      <c r="G175" s="60">
        <f t="shared" si="31"/>
        <v>9328507.3000000007</v>
      </c>
      <c r="H175" s="78">
        <v>340000</v>
      </c>
      <c r="I175" s="60">
        <f t="shared" si="38"/>
        <v>2597345.6</v>
      </c>
      <c r="J175" s="60">
        <f t="shared" si="30"/>
        <v>9668507.3000000007</v>
      </c>
      <c r="K175" s="53">
        <f t="shared" si="39"/>
        <v>136.73152602351038</v>
      </c>
      <c r="L175" s="53">
        <f t="shared" si="23"/>
        <v>103.64474174769633</v>
      </c>
    </row>
    <row r="176" spans="1:12" x14ac:dyDescent="0.3">
      <c r="A176" s="40"/>
      <c r="B176" s="20" t="s">
        <v>118</v>
      </c>
      <c r="C176" s="60">
        <v>502882</v>
      </c>
      <c r="D176" s="60">
        <v>1281.8</v>
      </c>
      <c r="E176" s="60">
        <f t="shared" si="29"/>
        <v>504163.8</v>
      </c>
      <c r="F176" s="66">
        <v>123425.8</v>
      </c>
      <c r="G176" s="60">
        <f t="shared" si="31"/>
        <v>627589.6</v>
      </c>
      <c r="H176" s="78">
        <v>310803</v>
      </c>
      <c r="I176" s="60">
        <f t="shared" si="38"/>
        <v>435510.6</v>
      </c>
      <c r="J176" s="60">
        <f t="shared" si="30"/>
        <v>938392.6</v>
      </c>
      <c r="K176" s="53">
        <f t="shared" si="39"/>
        <v>186.60294065009288</v>
      </c>
      <c r="L176" s="53">
        <f t="shared" si="23"/>
        <v>149.52328719277693</v>
      </c>
    </row>
    <row r="177" spans="1:12" x14ac:dyDescent="0.3">
      <c r="A177" s="40"/>
      <c r="B177" s="20" t="s">
        <v>119</v>
      </c>
      <c r="C177" s="60">
        <v>515460</v>
      </c>
      <c r="D177" s="60">
        <v>400270.7</v>
      </c>
      <c r="E177" s="60">
        <f t="shared" si="29"/>
        <v>915730.7</v>
      </c>
      <c r="F177" s="66">
        <v>1067477.7</v>
      </c>
      <c r="G177" s="60">
        <f t="shared" si="31"/>
        <v>1983208.4</v>
      </c>
      <c r="H177" s="78">
        <v>261555.8</v>
      </c>
      <c r="I177" s="60">
        <f t="shared" si="38"/>
        <v>1729304.2</v>
      </c>
      <c r="J177" s="60">
        <f t="shared" si="30"/>
        <v>2244764.1999999997</v>
      </c>
      <c r="K177" s="53">
        <f t="shared" si="39"/>
        <v>435.48756450549018</v>
      </c>
      <c r="L177" s="53">
        <f t="shared" si="23"/>
        <v>113.18851816077422</v>
      </c>
    </row>
    <row r="178" spans="1:12" ht="19.5" customHeight="1" x14ac:dyDescent="0.35">
      <c r="A178" s="40" t="s">
        <v>185</v>
      </c>
      <c r="B178" s="21" t="s">
        <v>170</v>
      </c>
      <c r="C178" s="59">
        <v>2261405.2999999998</v>
      </c>
      <c r="D178" s="60">
        <v>28130.7</v>
      </c>
      <c r="E178" s="59">
        <f t="shared" si="29"/>
        <v>2289536</v>
      </c>
      <c r="F178" s="65"/>
      <c r="G178" s="59">
        <f t="shared" si="31"/>
        <v>2289536</v>
      </c>
      <c r="H178" s="77">
        <v>232504.8</v>
      </c>
      <c r="I178" s="59">
        <f t="shared" si="38"/>
        <v>260635.5</v>
      </c>
      <c r="J178" s="59">
        <f t="shared" si="30"/>
        <v>2522040.7999999998</v>
      </c>
      <c r="K178" s="54">
        <f t="shared" si="39"/>
        <v>111.52537760480176</v>
      </c>
      <c r="L178" s="54">
        <f t="shared" si="23"/>
        <v>110.15510566333091</v>
      </c>
    </row>
    <row r="179" spans="1:12" ht="18.75" customHeight="1" x14ac:dyDescent="0.3">
      <c r="A179" s="40"/>
      <c r="B179" s="20" t="s">
        <v>120</v>
      </c>
      <c r="C179" s="60">
        <v>384745.1</v>
      </c>
      <c r="D179" s="60">
        <v>17500</v>
      </c>
      <c r="E179" s="60">
        <f t="shared" si="29"/>
        <v>402245.1</v>
      </c>
      <c r="F179" s="66"/>
      <c r="G179" s="60">
        <f t="shared" si="31"/>
        <v>402245.1</v>
      </c>
      <c r="H179" s="78">
        <v>116164.8</v>
      </c>
      <c r="I179" s="60">
        <f t="shared" si="38"/>
        <v>133664.79999999999</v>
      </c>
      <c r="J179" s="60">
        <f t="shared" si="30"/>
        <v>518409.89999999997</v>
      </c>
      <c r="K179" s="53">
        <f t="shared" si="39"/>
        <v>134.74113120608945</v>
      </c>
      <c r="L179" s="53">
        <f t="shared" si="23"/>
        <v>128.87910878218281</v>
      </c>
    </row>
    <row r="180" spans="1:12" ht="18.75" customHeight="1" x14ac:dyDescent="0.3">
      <c r="A180" s="40"/>
      <c r="B180" s="20" t="s">
        <v>121</v>
      </c>
      <c r="C180" s="60">
        <v>1177913.8999999999</v>
      </c>
      <c r="D180" s="60">
        <v>10630.7</v>
      </c>
      <c r="E180" s="60">
        <f t="shared" si="29"/>
        <v>1188544.5999999999</v>
      </c>
      <c r="F180" s="66"/>
      <c r="G180" s="60">
        <f t="shared" si="31"/>
        <v>1188544.5999999999</v>
      </c>
      <c r="H180" s="78">
        <v>79321.3</v>
      </c>
      <c r="I180" s="60">
        <f t="shared" si="38"/>
        <v>89952</v>
      </c>
      <c r="J180" s="60">
        <f t="shared" si="30"/>
        <v>1267865.8999999999</v>
      </c>
      <c r="K180" s="53">
        <f t="shared" si="39"/>
        <v>107.63655136423809</v>
      </c>
      <c r="L180" s="53">
        <f t="shared" si="23"/>
        <v>106.67381770949109</v>
      </c>
    </row>
    <row r="181" spans="1:12" ht="18.75" customHeight="1" x14ac:dyDescent="0.3">
      <c r="A181" s="40"/>
      <c r="B181" s="20" t="s">
        <v>122</v>
      </c>
      <c r="C181" s="60">
        <v>500263.3</v>
      </c>
      <c r="D181" s="60"/>
      <c r="E181" s="60">
        <f t="shared" si="29"/>
        <v>500263.3</v>
      </c>
      <c r="F181" s="66"/>
      <c r="G181" s="60">
        <f t="shared" si="31"/>
        <v>500263.3</v>
      </c>
      <c r="H181" s="78">
        <v>68562.7</v>
      </c>
      <c r="I181" s="60">
        <f t="shared" si="38"/>
        <v>68562.7</v>
      </c>
      <c r="J181" s="60">
        <f t="shared" si="30"/>
        <v>568826</v>
      </c>
      <c r="K181" s="53">
        <f t="shared" si="39"/>
        <v>113.70532277702563</v>
      </c>
      <c r="L181" s="53">
        <f t="shared" si="23"/>
        <v>113.70532277702563</v>
      </c>
    </row>
    <row r="182" spans="1:12" ht="18" customHeight="1" x14ac:dyDescent="0.3">
      <c r="A182" s="40"/>
      <c r="B182" s="20" t="s">
        <v>123</v>
      </c>
      <c r="C182" s="60">
        <v>198483</v>
      </c>
      <c r="D182" s="60"/>
      <c r="E182" s="60">
        <f t="shared" si="29"/>
        <v>198483</v>
      </c>
      <c r="F182" s="66"/>
      <c r="G182" s="60">
        <f t="shared" si="31"/>
        <v>198483</v>
      </c>
      <c r="H182" s="78">
        <v>-31544</v>
      </c>
      <c r="I182" s="60">
        <f t="shared" si="38"/>
        <v>-31544</v>
      </c>
      <c r="J182" s="60">
        <f t="shared" si="30"/>
        <v>166939</v>
      </c>
      <c r="K182" s="53">
        <f t="shared" si="39"/>
        <v>84.107455046527917</v>
      </c>
      <c r="L182" s="53">
        <f t="shared" si="23"/>
        <v>84.107455046527917</v>
      </c>
    </row>
    <row r="183" spans="1:12" ht="19.5" x14ac:dyDescent="0.35">
      <c r="A183" s="40" t="s">
        <v>184</v>
      </c>
      <c r="B183" s="21" t="s">
        <v>171</v>
      </c>
      <c r="C183" s="59">
        <v>25698.799999999999</v>
      </c>
      <c r="D183" s="59">
        <v>27294.7</v>
      </c>
      <c r="E183" s="59">
        <f t="shared" si="29"/>
        <v>52993.5</v>
      </c>
      <c r="F183" s="65">
        <v>2139.8000000000002</v>
      </c>
      <c r="G183" s="59">
        <f t="shared" si="31"/>
        <v>55133.3</v>
      </c>
      <c r="H183" s="77">
        <v>16931.3</v>
      </c>
      <c r="I183" s="59">
        <f t="shared" si="38"/>
        <v>46365.8</v>
      </c>
      <c r="J183" s="59">
        <f t="shared" si="30"/>
        <v>72064.600000000006</v>
      </c>
      <c r="K183" s="54">
        <f t="shared" si="39"/>
        <v>280.42009743645622</v>
      </c>
      <c r="L183" s="54">
        <f t="shared" si="23"/>
        <v>130.70975254519502</v>
      </c>
    </row>
    <row r="184" spans="1:12" x14ac:dyDescent="0.3">
      <c r="A184" s="40"/>
      <c r="B184" s="20" t="s">
        <v>124</v>
      </c>
      <c r="C184" s="60">
        <v>10100.6</v>
      </c>
      <c r="D184" s="60"/>
      <c r="E184" s="60">
        <f t="shared" si="29"/>
        <v>10100.6</v>
      </c>
      <c r="F184" s="66">
        <v>2139.8000000000002</v>
      </c>
      <c r="G184" s="60">
        <f t="shared" si="31"/>
        <v>12240.400000000001</v>
      </c>
      <c r="H184" s="78">
        <v>6600.5</v>
      </c>
      <c r="I184" s="60">
        <f t="shared" si="38"/>
        <v>8740.2999999999993</v>
      </c>
      <c r="J184" s="60">
        <f t="shared" si="30"/>
        <v>18840.900000000001</v>
      </c>
      <c r="K184" s="53">
        <f t="shared" si="39"/>
        <v>186.5324832188187</v>
      </c>
      <c r="L184" s="53">
        <f t="shared" si="23"/>
        <v>153.92389137609882</v>
      </c>
    </row>
    <row r="185" spans="1:12" ht="32.25" x14ac:dyDescent="0.3">
      <c r="A185" s="40"/>
      <c r="B185" s="20" t="s">
        <v>243</v>
      </c>
      <c r="C185" s="60"/>
      <c r="D185" s="60"/>
      <c r="E185" s="60"/>
      <c r="F185" s="66"/>
      <c r="G185" s="60"/>
      <c r="H185" s="78">
        <v>300</v>
      </c>
      <c r="I185" s="60">
        <f t="shared" si="38"/>
        <v>300</v>
      </c>
      <c r="J185" s="60"/>
      <c r="K185" s="53"/>
      <c r="L185" s="53"/>
    </row>
    <row r="186" spans="1:12" ht="18.75" customHeight="1" x14ac:dyDescent="0.3">
      <c r="A186" s="40"/>
      <c r="B186" s="20" t="s">
        <v>125</v>
      </c>
      <c r="C186" s="60">
        <v>15598.2</v>
      </c>
      <c r="D186" s="60">
        <v>27294.7</v>
      </c>
      <c r="E186" s="60">
        <f t="shared" si="29"/>
        <v>42892.9</v>
      </c>
      <c r="F186" s="66"/>
      <c r="G186" s="60">
        <f t="shared" si="31"/>
        <v>42892.9</v>
      </c>
      <c r="H186" s="78">
        <v>10030.799999999999</v>
      </c>
      <c r="I186" s="60">
        <f t="shared" si="38"/>
        <v>37325.5</v>
      </c>
      <c r="J186" s="60">
        <f t="shared" si="30"/>
        <v>52923.7</v>
      </c>
      <c r="K186" s="53">
        <f t="shared" si="39"/>
        <v>339.29363644523079</v>
      </c>
      <c r="L186" s="53">
        <f t="shared" si="23"/>
        <v>123.38568854052767</v>
      </c>
    </row>
    <row r="187" spans="1:12" ht="19.5" x14ac:dyDescent="0.35">
      <c r="A187" s="40" t="s">
        <v>187</v>
      </c>
      <c r="B187" s="21" t="s">
        <v>163</v>
      </c>
      <c r="C187" s="59">
        <v>24797038</v>
      </c>
      <c r="D187" s="59">
        <v>100481.5</v>
      </c>
      <c r="E187" s="59">
        <f t="shared" si="29"/>
        <v>24897519.5</v>
      </c>
      <c r="F187" s="65">
        <v>-186490.3</v>
      </c>
      <c r="G187" s="59">
        <f t="shared" si="31"/>
        <v>24711029.199999999</v>
      </c>
      <c r="H187" s="77">
        <v>2883141.4</v>
      </c>
      <c r="I187" s="59">
        <f t="shared" si="38"/>
        <v>2797132.6</v>
      </c>
      <c r="J187" s="59">
        <f t="shared" si="30"/>
        <v>27594170.599999998</v>
      </c>
      <c r="K187" s="54">
        <f t="shared" si="39"/>
        <v>111.28010772899569</v>
      </c>
      <c r="L187" s="54">
        <f t="shared" si="23"/>
        <v>111.66742743357689</v>
      </c>
    </row>
    <row r="188" spans="1:12" x14ac:dyDescent="0.3">
      <c r="A188" s="40"/>
      <c r="B188" s="20" t="s">
        <v>126</v>
      </c>
      <c r="C188" s="60">
        <v>7969823.7999999998</v>
      </c>
      <c r="D188" s="60"/>
      <c r="E188" s="60">
        <f t="shared" si="29"/>
        <v>7969823.7999999998</v>
      </c>
      <c r="F188" s="66">
        <v>161680.1</v>
      </c>
      <c r="G188" s="60">
        <f t="shared" si="31"/>
        <v>8131503.8999999994</v>
      </c>
      <c r="H188" s="78">
        <v>744951</v>
      </c>
      <c r="I188" s="60">
        <f t="shared" si="38"/>
        <v>906631.1</v>
      </c>
      <c r="J188" s="60">
        <f t="shared" si="30"/>
        <v>8876454.8999999985</v>
      </c>
      <c r="K188" s="53">
        <f t="shared" si="39"/>
        <v>111.37579854651239</v>
      </c>
      <c r="L188" s="53">
        <f t="shared" si="23"/>
        <v>109.16129425947885</v>
      </c>
    </row>
    <row r="189" spans="1:12" x14ac:dyDescent="0.3">
      <c r="A189" s="40"/>
      <c r="B189" s="20" t="s">
        <v>127</v>
      </c>
      <c r="C189" s="60">
        <v>13612738.199999999</v>
      </c>
      <c r="D189" s="60">
        <v>44965.4</v>
      </c>
      <c r="E189" s="60">
        <f t="shared" si="29"/>
        <v>13657703.6</v>
      </c>
      <c r="F189" s="66">
        <v>-356992.9</v>
      </c>
      <c r="G189" s="60">
        <f t="shared" si="31"/>
        <v>13300710.699999999</v>
      </c>
      <c r="H189" s="78">
        <v>1543295.3</v>
      </c>
      <c r="I189" s="60">
        <f t="shared" si="38"/>
        <v>1231267.8</v>
      </c>
      <c r="J189" s="60">
        <f t="shared" si="30"/>
        <v>14844006</v>
      </c>
      <c r="K189" s="53">
        <f t="shared" si="39"/>
        <v>109.04496789631935</v>
      </c>
      <c r="L189" s="53">
        <f t="shared" si="23"/>
        <v>111.60310403563625</v>
      </c>
    </row>
    <row r="190" spans="1:12" x14ac:dyDescent="0.3">
      <c r="A190" s="40"/>
      <c r="B190" s="20" t="s">
        <v>128</v>
      </c>
      <c r="C190" s="60">
        <v>162280.1</v>
      </c>
      <c r="D190" s="60">
        <v>899.9</v>
      </c>
      <c r="E190" s="60">
        <f t="shared" si="29"/>
        <v>163180</v>
      </c>
      <c r="F190" s="66">
        <v>15810.4</v>
      </c>
      <c r="G190" s="60">
        <f t="shared" si="31"/>
        <v>178990.4</v>
      </c>
      <c r="H190" s="78">
        <v>23389.5</v>
      </c>
      <c r="I190" s="60">
        <f t="shared" si="38"/>
        <v>40099.800000000003</v>
      </c>
      <c r="J190" s="60">
        <f t="shared" si="30"/>
        <v>202379.9</v>
      </c>
      <c r="K190" s="53">
        <f t="shared" si="39"/>
        <v>124.71023865526334</v>
      </c>
      <c r="L190" s="53">
        <f t="shared" si="23"/>
        <v>113.06746060123896</v>
      </c>
    </row>
    <row r="191" spans="1:12" x14ac:dyDescent="0.3">
      <c r="A191" s="40"/>
      <c r="B191" s="20" t="s">
        <v>129</v>
      </c>
      <c r="C191" s="60">
        <v>1734486.2</v>
      </c>
      <c r="D191" s="60">
        <v>9431.2999999999993</v>
      </c>
      <c r="E191" s="60">
        <f t="shared" si="29"/>
        <v>1743917.5</v>
      </c>
      <c r="F191" s="66">
        <v>-107058.7</v>
      </c>
      <c r="G191" s="60">
        <f t="shared" si="31"/>
        <v>1636858.8</v>
      </c>
      <c r="H191" s="78">
        <v>399448.36</v>
      </c>
      <c r="I191" s="60">
        <f t="shared" si="38"/>
        <v>301820.95999999996</v>
      </c>
      <c r="J191" s="60">
        <f t="shared" si="30"/>
        <v>2036307.1600000001</v>
      </c>
      <c r="K191" s="53">
        <f t="shared" si="39"/>
        <v>117.40117390383389</v>
      </c>
      <c r="L191" s="53">
        <f t="shared" si="23"/>
        <v>124.40334865780727</v>
      </c>
    </row>
    <row r="192" spans="1:12" ht="32.25" x14ac:dyDescent="0.3">
      <c r="A192" s="40"/>
      <c r="B192" s="20" t="s">
        <v>130</v>
      </c>
      <c r="C192" s="60">
        <v>59526.3</v>
      </c>
      <c r="D192" s="60">
        <v>27.5</v>
      </c>
      <c r="E192" s="60">
        <f t="shared" si="29"/>
        <v>59553.8</v>
      </c>
      <c r="F192" s="66">
        <v>19036.7</v>
      </c>
      <c r="G192" s="60">
        <f t="shared" si="31"/>
        <v>78590.5</v>
      </c>
      <c r="H192" s="78">
        <v>6113.6</v>
      </c>
      <c r="I192" s="60">
        <f t="shared" si="38"/>
        <v>25177.800000000003</v>
      </c>
      <c r="J192" s="60">
        <f t="shared" si="30"/>
        <v>84704.1</v>
      </c>
      <c r="K192" s="53">
        <f t="shared" si="39"/>
        <v>142.29693429626903</v>
      </c>
      <c r="L192" s="53">
        <f t="shared" si="23"/>
        <v>107.7790572651911</v>
      </c>
    </row>
    <row r="193" spans="1:12" x14ac:dyDescent="0.3">
      <c r="A193" s="40"/>
      <c r="B193" s="20" t="s">
        <v>131</v>
      </c>
      <c r="C193" s="60">
        <v>449824.4</v>
      </c>
      <c r="D193" s="60"/>
      <c r="E193" s="60">
        <f t="shared" si="29"/>
        <v>449824.4</v>
      </c>
      <c r="F193" s="66">
        <v>8510.1</v>
      </c>
      <c r="G193" s="60">
        <f t="shared" si="31"/>
        <v>458334.5</v>
      </c>
      <c r="H193" s="78">
        <v>32647.9</v>
      </c>
      <c r="I193" s="60">
        <f t="shared" si="38"/>
        <v>41158</v>
      </c>
      <c r="J193" s="60">
        <f t="shared" si="30"/>
        <v>490982.40000000002</v>
      </c>
      <c r="K193" s="53">
        <f t="shared" si="39"/>
        <v>109.14979267465259</v>
      </c>
      <c r="L193" s="53">
        <f t="shared" si="23"/>
        <v>107.12316005013807</v>
      </c>
    </row>
    <row r="194" spans="1:12" x14ac:dyDescent="0.3">
      <c r="A194" s="40"/>
      <c r="B194" s="20" t="s">
        <v>239</v>
      </c>
      <c r="C194" s="60"/>
      <c r="D194" s="60"/>
      <c r="E194" s="60"/>
      <c r="F194" s="66">
        <v>8802.2999999999993</v>
      </c>
      <c r="G194" s="60">
        <f t="shared" si="31"/>
        <v>8802.2999999999993</v>
      </c>
      <c r="H194" s="78">
        <v>1998.9</v>
      </c>
      <c r="I194" s="60">
        <f t="shared" si="38"/>
        <v>10801.199999999999</v>
      </c>
      <c r="J194" s="60">
        <f t="shared" si="30"/>
        <v>10801.199999999999</v>
      </c>
      <c r="K194" s="53"/>
      <c r="L194" s="53">
        <f t="shared" si="23"/>
        <v>122.70883746293582</v>
      </c>
    </row>
    <row r="195" spans="1:12" x14ac:dyDescent="0.3">
      <c r="A195" s="40"/>
      <c r="B195" s="20" t="s">
        <v>132</v>
      </c>
      <c r="C195" s="60">
        <v>808359</v>
      </c>
      <c r="D195" s="60">
        <v>45157.4</v>
      </c>
      <c r="E195" s="60">
        <f t="shared" ref="E195:E226" si="40">C195+D195</f>
        <v>853516.4</v>
      </c>
      <c r="F195" s="66">
        <v>63721.73</v>
      </c>
      <c r="G195" s="60">
        <f>E195+F194</f>
        <v>862318.70000000007</v>
      </c>
      <c r="H195" s="78">
        <v>131296.6</v>
      </c>
      <c r="I195" s="60">
        <f t="shared" si="38"/>
        <v>240175.73</v>
      </c>
      <c r="J195" s="60">
        <f t="shared" si="30"/>
        <v>993615.3</v>
      </c>
      <c r="K195" s="53">
        <f t="shared" si="39"/>
        <v>122.91757746248884</v>
      </c>
      <c r="L195" s="53">
        <f t="shared" si="23"/>
        <v>115.22599475112855</v>
      </c>
    </row>
    <row r="196" spans="1:12" s="3" customFormat="1" ht="19.5" x14ac:dyDescent="0.35">
      <c r="A196" s="40" t="s">
        <v>176</v>
      </c>
      <c r="B196" s="21" t="s">
        <v>196</v>
      </c>
      <c r="C196" s="59">
        <v>1099697</v>
      </c>
      <c r="D196" s="59">
        <v>4665</v>
      </c>
      <c r="E196" s="59">
        <f t="shared" si="40"/>
        <v>1104362</v>
      </c>
      <c r="F196" s="65">
        <v>20975.5</v>
      </c>
      <c r="G196" s="59">
        <f>E196+F195</f>
        <v>1168083.73</v>
      </c>
      <c r="H196" s="77">
        <v>133515.4</v>
      </c>
      <c r="I196" s="59">
        <f t="shared" si="38"/>
        <v>159155.9</v>
      </c>
      <c r="J196" s="59">
        <f t="shared" si="30"/>
        <v>1301599.1299999999</v>
      </c>
      <c r="K196" s="54">
        <f t="shared" si="39"/>
        <v>118.35979638027565</v>
      </c>
      <c r="L196" s="54">
        <f t="shared" si="23"/>
        <v>111.43029361431135</v>
      </c>
    </row>
    <row r="197" spans="1:12" x14ac:dyDescent="0.3">
      <c r="A197" s="40"/>
      <c r="B197" s="20" t="s">
        <v>133</v>
      </c>
      <c r="C197" s="60">
        <v>1011691.7</v>
      </c>
      <c r="D197" s="60">
        <v>1415.1</v>
      </c>
      <c r="E197" s="60">
        <f t="shared" si="40"/>
        <v>1013106.7999999999</v>
      </c>
      <c r="F197" s="66">
        <v>6219.8</v>
      </c>
      <c r="G197" s="60">
        <f t="shared" si="31"/>
        <v>1019326.6</v>
      </c>
      <c r="H197" s="78">
        <v>113868.7</v>
      </c>
      <c r="I197" s="60">
        <f t="shared" si="38"/>
        <v>121503.59999999999</v>
      </c>
      <c r="J197" s="60">
        <f t="shared" si="30"/>
        <v>1133195.3</v>
      </c>
      <c r="K197" s="53">
        <f t="shared" si="39"/>
        <v>112.00994334538872</v>
      </c>
      <c r="L197" s="53">
        <f t="shared" si="23"/>
        <v>111.17097307182998</v>
      </c>
    </row>
    <row r="198" spans="1:12" x14ac:dyDescent="0.3">
      <c r="A198" s="40"/>
      <c r="B198" s="20" t="s">
        <v>134</v>
      </c>
      <c r="C198" s="60">
        <v>88005.3</v>
      </c>
      <c r="D198" s="60">
        <v>3249.9</v>
      </c>
      <c r="E198" s="60">
        <f t="shared" si="40"/>
        <v>91255.2</v>
      </c>
      <c r="F198" s="66">
        <v>14755.7</v>
      </c>
      <c r="G198" s="60">
        <f t="shared" si="31"/>
        <v>106010.9</v>
      </c>
      <c r="H198" s="78">
        <v>19646.7</v>
      </c>
      <c r="I198" s="60">
        <f t="shared" si="38"/>
        <v>37652.300000000003</v>
      </c>
      <c r="J198" s="60">
        <f t="shared" si="30"/>
        <v>125657.59999999999</v>
      </c>
      <c r="K198" s="53">
        <f t="shared" si="39"/>
        <v>142.78412777412268</v>
      </c>
      <c r="L198" s="53">
        <f t="shared" si="23"/>
        <v>118.53271691873195</v>
      </c>
    </row>
    <row r="199" spans="1:12" ht="19.5" x14ac:dyDescent="0.35">
      <c r="A199" s="40" t="s">
        <v>177</v>
      </c>
      <c r="B199" s="21" t="s">
        <v>164</v>
      </c>
      <c r="C199" s="59">
        <v>6117111.4000000004</v>
      </c>
      <c r="D199" s="59">
        <v>1692503.1</v>
      </c>
      <c r="E199" s="59">
        <f t="shared" si="40"/>
        <v>7809614.5</v>
      </c>
      <c r="F199" s="65">
        <v>941781</v>
      </c>
      <c r="G199" s="59">
        <f t="shared" si="31"/>
        <v>8751395.5</v>
      </c>
      <c r="H199" s="77">
        <v>1003158.6</v>
      </c>
      <c r="I199" s="59">
        <f t="shared" si="38"/>
        <v>3637442.7</v>
      </c>
      <c r="J199" s="59">
        <f t="shared" si="30"/>
        <v>9754554.0999999996</v>
      </c>
      <c r="K199" s="54">
        <f t="shared" si="39"/>
        <v>159.46340457360313</v>
      </c>
      <c r="L199" s="54">
        <f t="shared" ref="L199:L226" si="41">J199/G199*100</f>
        <v>111.46284155481258</v>
      </c>
    </row>
    <row r="200" spans="1:12" x14ac:dyDescent="0.3">
      <c r="A200" s="40"/>
      <c r="B200" s="20" t="s">
        <v>135</v>
      </c>
      <c r="C200" s="60">
        <v>1069506.8</v>
      </c>
      <c r="D200" s="60">
        <v>4254.6000000000004</v>
      </c>
      <c r="E200" s="60">
        <f t="shared" si="40"/>
        <v>1073761.4000000001</v>
      </c>
      <c r="F200" s="66">
        <v>35689.800000000003</v>
      </c>
      <c r="G200" s="60">
        <f t="shared" si="31"/>
        <v>1109451.2000000002</v>
      </c>
      <c r="H200" s="78">
        <v>282430</v>
      </c>
      <c r="I200" s="60">
        <f t="shared" si="38"/>
        <v>322374.40000000002</v>
      </c>
      <c r="J200" s="60">
        <f t="shared" si="30"/>
        <v>1391881.2000000002</v>
      </c>
      <c r="K200" s="53">
        <f t="shared" si="39"/>
        <v>130.14234224597732</v>
      </c>
      <c r="L200" s="53">
        <f t="shared" si="41"/>
        <v>125.45673031855749</v>
      </c>
    </row>
    <row r="201" spans="1:12" x14ac:dyDescent="0.3">
      <c r="A201" s="40"/>
      <c r="B201" s="20" t="s">
        <v>136</v>
      </c>
      <c r="C201" s="60">
        <v>1319932.2</v>
      </c>
      <c r="D201" s="60">
        <v>101477.9</v>
      </c>
      <c r="E201" s="60">
        <f t="shared" si="40"/>
        <v>1421410.0999999999</v>
      </c>
      <c r="F201" s="66">
        <v>63271.3</v>
      </c>
      <c r="G201" s="60">
        <f t="shared" si="31"/>
        <v>1484681.4</v>
      </c>
      <c r="H201" s="78">
        <v>474191.2</v>
      </c>
      <c r="I201" s="60">
        <f t="shared" si="38"/>
        <v>638940.4</v>
      </c>
      <c r="J201" s="60">
        <f t="shared" ref="J201:J226" si="42">G201+H201</f>
        <v>1958872.5999999999</v>
      </c>
      <c r="K201" s="53">
        <f t="shared" si="39"/>
        <v>148.40706212031193</v>
      </c>
      <c r="L201" s="53">
        <f t="shared" si="41"/>
        <v>131.93891969010994</v>
      </c>
    </row>
    <row r="202" spans="1:12" x14ac:dyDescent="0.3">
      <c r="A202" s="40"/>
      <c r="B202" s="20" t="s">
        <v>137</v>
      </c>
      <c r="C202" s="60">
        <v>45750.6</v>
      </c>
      <c r="D202" s="60">
        <v>144.4</v>
      </c>
      <c r="E202" s="60">
        <f t="shared" si="40"/>
        <v>45895</v>
      </c>
      <c r="F202" s="66"/>
      <c r="G202" s="60">
        <f t="shared" si="31"/>
        <v>45895</v>
      </c>
      <c r="H202" s="78">
        <v>15295.3</v>
      </c>
      <c r="I202" s="60">
        <f t="shared" si="38"/>
        <v>15439.699999999999</v>
      </c>
      <c r="J202" s="60">
        <f t="shared" si="42"/>
        <v>61190.3</v>
      </c>
      <c r="K202" s="53">
        <f t="shared" si="39"/>
        <v>133.74753555144633</v>
      </c>
      <c r="L202" s="53">
        <f t="shared" si="41"/>
        <v>133.3267240440135</v>
      </c>
    </row>
    <row r="203" spans="1:12" x14ac:dyDescent="0.3">
      <c r="A203" s="40"/>
      <c r="B203" s="20" t="s">
        <v>138</v>
      </c>
      <c r="C203" s="60">
        <v>152590.20000000001</v>
      </c>
      <c r="D203" s="60">
        <v>-56.7</v>
      </c>
      <c r="E203" s="60">
        <f t="shared" si="40"/>
        <v>152533.5</v>
      </c>
      <c r="F203" s="66">
        <v>1542.9</v>
      </c>
      <c r="G203" s="60">
        <f t="shared" si="31"/>
        <v>154076.4</v>
      </c>
      <c r="H203" s="78">
        <v>11138.2</v>
      </c>
      <c r="I203" s="60">
        <f t="shared" si="38"/>
        <v>12624.400000000001</v>
      </c>
      <c r="J203" s="60">
        <f t="shared" si="42"/>
        <v>165214.6</v>
      </c>
      <c r="K203" s="53">
        <f t="shared" si="39"/>
        <v>108.2734015683838</v>
      </c>
      <c r="L203" s="53">
        <f t="shared" si="41"/>
        <v>107.22901106204455</v>
      </c>
    </row>
    <row r="204" spans="1:12" x14ac:dyDescent="0.3">
      <c r="A204" s="40"/>
      <c r="B204" s="20" t="s">
        <v>139</v>
      </c>
      <c r="C204" s="60">
        <v>190406.39999999999</v>
      </c>
      <c r="D204" s="60">
        <v>1388.3</v>
      </c>
      <c r="E204" s="60">
        <f t="shared" si="40"/>
        <v>191794.69999999998</v>
      </c>
      <c r="F204" s="66"/>
      <c r="G204" s="60">
        <f t="shared" si="31"/>
        <v>191794.69999999998</v>
      </c>
      <c r="H204" s="78">
        <v>54469.7</v>
      </c>
      <c r="I204" s="60">
        <f t="shared" si="38"/>
        <v>55858</v>
      </c>
      <c r="J204" s="60">
        <f t="shared" si="42"/>
        <v>246264.39999999997</v>
      </c>
      <c r="K204" s="53">
        <f t="shared" si="39"/>
        <v>129.33619878323418</v>
      </c>
      <c r="L204" s="53">
        <f t="shared" si="41"/>
        <v>128.40000271123239</v>
      </c>
    </row>
    <row r="205" spans="1:12" ht="32.25" x14ac:dyDescent="0.3">
      <c r="A205" s="40"/>
      <c r="B205" s="20" t="s">
        <v>140</v>
      </c>
      <c r="C205" s="60">
        <v>79595.5</v>
      </c>
      <c r="D205" s="60"/>
      <c r="E205" s="60">
        <f t="shared" si="40"/>
        <v>79595.5</v>
      </c>
      <c r="F205" s="66"/>
      <c r="G205" s="60">
        <f t="shared" si="31"/>
        <v>79595.5</v>
      </c>
      <c r="H205" s="78">
        <v>21779.5</v>
      </c>
      <c r="I205" s="60">
        <f t="shared" si="38"/>
        <v>21779.5</v>
      </c>
      <c r="J205" s="60">
        <f t="shared" si="42"/>
        <v>101375</v>
      </c>
      <c r="K205" s="53">
        <f t="shared" si="39"/>
        <v>127.36272779240032</v>
      </c>
      <c r="L205" s="53">
        <f t="shared" si="41"/>
        <v>127.36272779240032</v>
      </c>
    </row>
    <row r="206" spans="1:12" x14ac:dyDescent="0.3">
      <c r="A206" s="40"/>
      <c r="B206" s="20" t="s">
        <v>141</v>
      </c>
      <c r="C206" s="60">
        <v>3259329.7</v>
      </c>
      <c r="D206" s="60">
        <v>1585294.6</v>
      </c>
      <c r="E206" s="60">
        <f t="shared" si="40"/>
        <v>4844624.3000000007</v>
      </c>
      <c r="F206" s="66">
        <v>841277</v>
      </c>
      <c r="G206" s="60">
        <f t="shared" si="31"/>
        <v>5685901.3000000007</v>
      </c>
      <c r="H206" s="78">
        <v>143854.70000000001</v>
      </c>
      <c r="I206" s="60">
        <f t="shared" si="38"/>
        <v>2570426.3000000003</v>
      </c>
      <c r="J206" s="60">
        <f t="shared" si="42"/>
        <v>5829756.0000000009</v>
      </c>
      <c r="K206" s="53">
        <f t="shared" si="39"/>
        <v>178.86364794577244</v>
      </c>
      <c r="L206" s="53">
        <f t="shared" si="41"/>
        <v>102.53002457147824</v>
      </c>
    </row>
    <row r="207" spans="1:12" ht="19.5" x14ac:dyDescent="0.35">
      <c r="A207" s="40" t="s">
        <v>188</v>
      </c>
      <c r="B207" s="21" t="s">
        <v>165</v>
      </c>
      <c r="C207" s="59">
        <v>23118571.399999999</v>
      </c>
      <c r="D207" s="59">
        <v>17521.099999999999</v>
      </c>
      <c r="E207" s="59">
        <f t="shared" si="40"/>
        <v>23136092.5</v>
      </c>
      <c r="F207" s="65">
        <v>251308</v>
      </c>
      <c r="G207" s="59">
        <f t="shared" si="31"/>
        <v>23387400.5</v>
      </c>
      <c r="H207" s="77">
        <v>942684.4</v>
      </c>
      <c r="I207" s="59">
        <f t="shared" si="38"/>
        <v>1211513.5</v>
      </c>
      <c r="J207" s="59">
        <f t="shared" si="42"/>
        <v>24330084.899999999</v>
      </c>
      <c r="K207" s="54">
        <f t="shared" si="39"/>
        <v>105.2404341039862</v>
      </c>
      <c r="L207" s="54">
        <f t="shared" si="41"/>
        <v>104.03073612221247</v>
      </c>
    </row>
    <row r="208" spans="1:12" x14ac:dyDescent="0.3">
      <c r="A208" s="40"/>
      <c r="B208" s="20" t="s">
        <v>142</v>
      </c>
      <c r="C208" s="60">
        <v>116592.9</v>
      </c>
      <c r="D208" s="60"/>
      <c r="E208" s="60">
        <f t="shared" si="40"/>
        <v>116592.9</v>
      </c>
      <c r="F208" s="66"/>
      <c r="G208" s="60">
        <f t="shared" si="31"/>
        <v>116592.9</v>
      </c>
      <c r="H208" s="78">
        <v>60.3</v>
      </c>
      <c r="I208" s="60">
        <f t="shared" si="38"/>
        <v>60.3</v>
      </c>
      <c r="J208" s="60">
        <f t="shared" si="42"/>
        <v>116653.2</v>
      </c>
      <c r="K208" s="53">
        <f t="shared" si="39"/>
        <v>100.05171841510074</v>
      </c>
      <c r="L208" s="53">
        <f t="shared" si="41"/>
        <v>100.05171841510074</v>
      </c>
    </row>
    <row r="209" spans="1:12" x14ac:dyDescent="0.3">
      <c r="A209" s="40"/>
      <c r="B209" s="20" t="s">
        <v>143</v>
      </c>
      <c r="C209" s="60">
        <v>1838477.5</v>
      </c>
      <c r="D209" s="60">
        <v>11461.8</v>
      </c>
      <c r="E209" s="60">
        <f t="shared" si="40"/>
        <v>1849939.3</v>
      </c>
      <c r="F209" s="66">
        <v>265382</v>
      </c>
      <c r="G209" s="60">
        <f t="shared" si="31"/>
        <v>2115321.2999999998</v>
      </c>
      <c r="H209" s="78">
        <v>420191.6</v>
      </c>
      <c r="I209" s="60">
        <f t="shared" si="38"/>
        <v>697035.39999999991</v>
      </c>
      <c r="J209" s="60">
        <f t="shared" si="42"/>
        <v>2535512.9</v>
      </c>
      <c r="K209" s="53">
        <f t="shared" si="39"/>
        <v>137.91373024690265</v>
      </c>
      <c r="L209" s="53">
        <f t="shared" si="41"/>
        <v>119.86419746257933</v>
      </c>
    </row>
    <row r="210" spans="1:12" x14ac:dyDescent="0.3">
      <c r="A210" s="40"/>
      <c r="B210" s="20" t="s">
        <v>144</v>
      </c>
      <c r="C210" s="60">
        <v>19269871.699999999</v>
      </c>
      <c r="D210" s="60"/>
      <c r="E210" s="60">
        <f t="shared" si="40"/>
        <v>19269871.699999999</v>
      </c>
      <c r="F210" s="66">
        <v>-218888.9</v>
      </c>
      <c r="G210" s="60">
        <f t="shared" si="31"/>
        <v>19050982.800000001</v>
      </c>
      <c r="H210" s="78">
        <v>310955.09999999998</v>
      </c>
      <c r="I210" s="60">
        <f t="shared" si="38"/>
        <v>92066.199999999983</v>
      </c>
      <c r="J210" s="60">
        <f t="shared" si="42"/>
        <v>19361937.900000002</v>
      </c>
      <c r="K210" s="53">
        <f t="shared" si="39"/>
        <v>100.47777277105587</v>
      </c>
      <c r="L210" s="53">
        <f t="shared" si="41"/>
        <v>101.63222602878</v>
      </c>
    </row>
    <row r="211" spans="1:12" x14ac:dyDescent="0.3">
      <c r="A211" s="40"/>
      <c r="B211" s="20" t="s">
        <v>145</v>
      </c>
      <c r="C211" s="60">
        <v>1482343.8</v>
      </c>
      <c r="D211" s="60">
        <v>1530</v>
      </c>
      <c r="E211" s="60">
        <f t="shared" si="40"/>
        <v>1483873.8</v>
      </c>
      <c r="F211" s="66">
        <v>189252.3</v>
      </c>
      <c r="G211" s="60">
        <f t="shared" si="31"/>
        <v>1673126.1</v>
      </c>
      <c r="H211" s="78">
        <v>162901.6</v>
      </c>
      <c r="I211" s="60">
        <f t="shared" si="38"/>
        <v>353683.9</v>
      </c>
      <c r="J211" s="60">
        <f t="shared" si="42"/>
        <v>1836027.7000000002</v>
      </c>
      <c r="K211" s="53">
        <f t="shared" si="39"/>
        <v>123.85977530988426</v>
      </c>
      <c r="L211" s="53">
        <f t="shared" si="41"/>
        <v>109.73636117445062</v>
      </c>
    </row>
    <row r="212" spans="1:12" x14ac:dyDescent="0.3">
      <c r="A212" s="40"/>
      <c r="B212" s="20" t="s">
        <v>146</v>
      </c>
      <c r="C212" s="60">
        <v>411285.5</v>
      </c>
      <c r="D212" s="60">
        <v>4529.3</v>
      </c>
      <c r="E212" s="60">
        <f t="shared" si="40"/>
        <v>415814.8</v>
      </c>
      <c r="F212" s="66">
        <v>15562.6</v>
      </c>
      <c r="G212" s="60">
        <f t="shared" si="31"/>
        <v>431377.39999999997</v>
      </c>
      <c r="H212" s="78">
        <v>48575.8</v>
      </c>
      <c r="I212" s="60">
        <f t="shared" si="38"/>
        <v>68667.700000000012</v>
      </c>
      <c r="J212" s="60">
        <f t="shared" si="42"/>
        <v>479953.19999999995</v>
      </c>
      <c r="K212" s="53">
        <f t="shared" si="39"/>
        <v>116.695871845713</v>
      </c>
      <c r="L212" s="53">
        <f t="shared" si="41"/>
        <v>111.26062700549448</v>
      </c>
    </row>
    <row r="213" spans="1:12" ht="19.5" x14ac:dyDescent="0.35">
      <c r="A213" s="40" t="s">
        <v>189</v>
      </c>
      <c r="B213" s="21" t="s">
        <v>166</v>
      </c>
      <c r="C213" s="59">
        <v>827672</v>
      </c>
      <c r="D213" s="59">
        <v>21220.1</v>
      </c>
      <c r="E213" s="59">
        <f t="shared" si="40"/>
        <v>848892.1</v>
      </c>
      <c r="F213" s="65">
        <v>112544.7</v>
      </c>
      <c r="G213" s="59">
        <f t="shared" si="31"/>
        <v>961436.79999999993</v>
      </c>
      <c r="H213" s="77">
        <v>71373.100000000006</v>
      </c>
      <c r="I213" s="59">
        <f t="shared" si="38"/>
        <v>205137.9</v>
      </c>
      <c r="J213" s="59">
        <f t="shared" si="42"/>
        <v>1032809.8999999999</v>
      </c>
      <c r="K213" s="54">
        <f t="shared" si="39"/>
        <v>124.78492687924685</v>
      </c>
      <c r="L213" s="54">
        <f t="shared" si="41"/>
        <v>107.42358728103605</v>
      </c>
    </row>
    <row r="214" spans="1:12" x14ac:dyDescent="0.3">
      <c r="A214" s="40"/>
      <c r="B214" s="20" t="s">
        <v>147</v>
      </c>
      <c r="C214" s="60">
        <v>175025.7</v>
      </c>
      <c r="D214" s="60">
        <v>9931.7999999999993</v>
      </c>
      <c r="E214" s="60">
        <f t="shared" si="40"/>
        <v>184957.5</v>
      </c>
      <c r="F214" s="66">
        <v>30673.9</v>
      </c>
      <c r="G214" s="60">
        <f t="shared" si="31"/>
        <v>215631.4</v>
      </c>
      <c r="H214" s="78">
        <v>64378</v>
      </c>
      <c r="I214" s="60">
        <f t="shared" si="38"/>
        <v>104983.7</v>
      </c>
      <c r="J214" s="60">
        <f t="shared" si="42"/>
        <v>280009.40000000002</v>
      </c>
      <c r="K214" s="53">
        <f t="shared" si="39"/>
        <v>159.98187694721403</v>
      </c>
      <c r="L214" s="53">
        <f t="shared" si="41"/>
        <v>129.85557761995702</v>
      </c>
    </row>
    <row r="215" spans="1:12" x14ac:dyDescent="0.3">
      <c r="A215" s="40"/>
      <c r="B215" s="20" t="s">
        <v>148</v>
      </c>
      <c r="C215" s="60">
        <v>443406.9</v>
      </c>
      <c r="D215" s="60">
        <v>28318.6</v>
      </c>
      <c r="E215" s="60">
        <f t="shared" si="40"/>
        <v>471725.5</v>
      </c>
      <c r="F215" s="66">
        <v>26682</v>
      </c>
      <c r="G215" s="60">
        <f t="shared" si="31"/>
        <v>498407.5</v>
      </c>
      <c r="H215" s="78">
        <v>-110674</v>
      </c>
      <c r="I215" s="60">
        <f t="shared" si="38"/>
        <v>-55673.4</v>
      </c>
      <c r="J215" s="60">
        <f t="shared" si="42"/>
        <v>387733.5</v>
      </c>
      <c r="K215" s="53">
        <f t="shared" si="39"/>
        <v>87.444173737485812</v>
      </c>
      <c r="L215" s="53">
        <f t="shared" si="41"/>
        <v>77.794475404162256</v>
      </c>
    </row>
    <row r="216" spans="1:12" x14ac:dyDescent="0.3">
      <c r="A216" s="40"/>
      <c r="B216" s="20" t="s">
        <v>149</v>
      </c>
      <c r="C216" s="60">
        <v>179104.1</v>
      </c>
      <c r="D216" s="60">
        <v>-17586.400000000001</v>
      </c>
      <c r="E216" s="60">
        <f t="shared" si="40"/>
        <v>161517.70000000001</v>
      </c>
      <c r="F216" s="66">
        <v>55513.9</v>
      </c>
      <c r="G216" s="60">
        <f t="shared" si="31"/>
        <v>217031.6</v>
      </c>
      <c r="H216" s="78">
        <v>102637.2</v>
      </c>
      <c r="I216" s="60">
        <f t="shared" si="38"/>
        <v>140564.70000000001</v>
      </c>
      <c r="J216" s="60">
        <f t="shared" si="42"/>
        <v>319668.8</v>
      </c>
      <c r="K216" s="53">
        <f t="shared" si="39"/>
        <v>178.48212296647588</v>
      </c>
      <c r="L216" s="53">
        <f t="shared" si="41"/>
        <v>147.29136217951671</v>
      </c>
    </row>
    <row r="217" spans="1:12" x14ac:dyDescent="0.3">
      <c r="A217" s="40"/>
      <c r="B217" s="20" t="s">
        <v>150</v>
      </c>
      <c r="C217" s="60">
        <v>30135.3</v>
      </c>
      <c r="D217" s="60">
        <v>556.1</v>
      </c>
      <c r="E217" s="60">
        <f t="shared" si="40"/>
        <v>30691.399999999998</v>
      </c>
      <c r="F217" s="66">
        <v>-325.10000000000002</v>
      </c>
      <c r="G217" s="60">
        <f t="shared" si="31"/>
        <v>30366.3</v>
      </c>
      <c r="H217" s="78">
        <v>15031.9</v>
      </c>
      <c r="I217" s="60">
        <f t="shared" si="38"/>
        <v>15262.9</v>
      </c>
      <c r="J217" s="60">
        <f t="shared" si="42"/>
        <v>45398.2</v>
      </c>
      <c r="K217" s="53">
        <f t="shared" si="39"/>
        <v>150.64791125357968</v>
      </c>
      <c r="L217" s="53">
        <f t="shared" si="41"/>
        <v>149.50191495177219</v>
      </c>
    </row>
    <row r="218" spans="1:12" ht="19.5" x14ac:dyDescent="0.35">
      <c r="A218" s="40" t="s">
        <v>190</v>
      </c>
      <c r="B218" s="21" t="s">
        <v>167</v>
      </c>
      <c r="C218" s="59">
        <v>130835.1</v>
      </c>
      <c r="D218" s="59">
        <v>2002.7</v>
      </c>
      <c r="E218" s="59">
        <f t="shared" si="40"/>
        <v>132837.80000000002</v>
      </c>
      <c r="F218" s="65">
        <v>25848</v>
      </c>
      <c r="G218" s="59">
        <f t="shared" ref="G218:G226" si="43">E218+F218</f>
        <v>158685.80000000002</v>
      </c>
      <c r="H218" s="77">
        <v>63404.1</v>
      </c>
      <c r="I218" s="59">
        <f t="shared" si="38"/>
        <v>91254.8</v>
      </c>
      <c r="J218" s="59">
        <f t="shared" si="42"/>
        <v>222089.90000000002</v>
      </c>
      <c r="K218" s="54">
        <f t="shared" si="39"/>
        <v>169.74794990029437</v>
      </c>
      <c r="L218" s="54">
        <f t="shared" si="41"/>
        <v>139.95574903362493</v>
      </c>
    </row>
    <row r="219" spans="1:12" x14ac:dyDescent="0.3">
      <c r="A219" s="40"/>
      <c r="B219" s="20" t="s">
        <v>151</v>
      </c>
      <c r="C219" s="60">
        <v>43240</v>
      </c>
      <c r="D219" s="60"/>
      <c r="E219" s="60">
        <f t="shared" si="40"/>
        <v>43240</v>
      </c>
      <c r="F219" s="66">
        <v>24908</v>
      </c>
      <c r="G219" s="60">
        <f t="shared" si="43"/>
        <v>68148</v>
      </c>
      <c r="H219" s="78">
        <v>28528</v>
      </c>
      <c r="I219" s="60">
        <f t="shared" si="38"/>
        <v>53436</v>
      </c>
      <c r="J219" s="60">
        <f t="shared" si="42"/>
        <v>96676</v>
      </c>
      <c r="K219" s="53">
        <f t="shared" si="39"/>
        <v>223.5800185013876</v>
      </c>
      <c r="L219" s="53">
        <f t="shared" si="41"/>
        <v>141.86183013441334</v>
      </c>
    </row>
    <row r="220" spans="1:12" x14ac:dyDescent="0.3">
      <c r="A220" s="40"/>
      <c r="B220" s="20" t="s">
        <v>152</v>
      </c>
      <c r="C220" s="60">
        <v>78163.199999999997</v>
      </c>
      <c r="D220" s="60">
        <v>1800</v>
      </c>
      <c r="E220" s="60">
        <f t="shared" si="40"/>
        <v>79963.199999999997</v>
      </c>
      <c r="F220" s="66">
        <v>600</v>
      </c>
      <c r="G220" s="60">
        <f t="shared" si="43"/>
        <v>80563.199999999997</v>
      </c>
      <c r="H220" s="78">
        <v>33671.4</v>
      </c>
      <c r="I220" s="60">
        <f t="shared" si="38"/>
        <v>36071.4</v>
      </c>
      <c r="J220" s="60">
        <f t="shared" si="42"/>
        <v>114234.6</v>
      </c>
      <c r="K220" s="53">
        <f t="shared" si="39"/>
        <v>146.1488270695161</v>
      </c>
      <c r="L220" s="53">
        <f t="shared" si="41"/>
        <v>141.79501310772164</v>
      </c>
    </row>
    <row r="221" spans="1:12" x14ac:dyDescent="0.3">
      <c r="A221" s="40"/>
      <c r="B221" s="20" t="s">
        <v>153</v>
      </c>
      <c r="C221" s="60">
        <v>9431.9</v>
      </c>
      <c r="D221" s="60">
        <v>202.7</v>
      </c>
      <c r="E221" s="60">
        <f t="shared" si="40"/>
        <v>9634.6</v>
      </c>
      <c r="F221" s="66">
        <v>340</v>
      </c>
      <c r="G221" s="60">
        <f t="shared" si="43"/>
        <v>9974.6</v>
      </c>
      <c r="H221" s="78">
        <v>1204.7</v>
      </c>
      <c r="I221" s="60">
        <f t="shared" si="38"/>
        <v>1747.4</v>
      </c>
      <c r="J221" s="60">
        <f t="shared" si="42"/>
        <v>11179.300000000001</v>
      </c>
      <c r="K221" s="53">
        <f t="shared" si="39"/>
        <v>118.52648989069013</v>
      </c>
      <c r="L221" s="53">
        <f t="shared" si="41"/>
        <v>112.07767730034288</v>
      </c>
    </row>
    <row r="222" spans="1:12" ht="34.5" hidden="1" customHeight="1" x14ac:dyDescent="0.35">
      <c r="A222" s="40" t="s">
        <v>191</v>
      </c>
      <c r="B222" s="21" t="s">
        <v>168</v>
      </c>
      <c r="C222" s="59">
        <v>588200</v>
      </c>
      <c r="D222" s="59">
        <v>1328000</v>
      </c>
      <c r="E222" s="59">
        <f t="shared" si="40"/>
        <v>1916200</v>
      </c>
      <c r="F222" s="65"/>
      <c r="G222" s="59">
        <f t="shared" si="43"/>
        <v>1916200</v>
      </c>
      <c r="H222" s="77"/>
      <c r="I222" s="59"/>
      <c r="J222" s="59">
        <f t="shared" si="42"/>
        <v>1916200</v>
      </c>
      <c r="K222" s="54">
        <f t="shared" ref="K222:K224" si="44">J222/E222*100</f>
        <v>100</v>
      </c>
      <c r="L222" s="54">
        <f t="shared" si="41"/>
        <v>100</v>
      </c>
    </row>
    <row r="223" spans="1:12" ht="33" x14ac:dyDescent="0.35">
      <c r="A223" s="40" t="s">
        <v>197</v>
      </c>
      <c r="B223" s="21" t="s">
        <v>169</v>
      </c>
      <c r="C223" s="59">
        <v>3684302</v>
      </c>
      <c r="D223" s="59">
        <v>150000</v>
      </c>
      <c r="E223" s="59">
        <f t="shared" si="40"/>
        <v>3834302</v>
      </c>
      <c r="F223" s="65">
        <v>451586.1</v>
      </c>
      <c r="G223" s="59">
        <f t="shared" si="43"/>
        <v>4285888.0999999996</v>
      </c>
      <c r="H223" s="77">
        <v>770000</v>
      </c>
      <c r="I223" s="59">
        <f>D223+F223+H223</f>
        <v>1371586.1</v>
      </c>
      <c r="J223" s="59">
        <f t="shared" si="42"/>
        <v>5055888.0999999996</v>
      </c>
      <c r="K223" s="54">
        <f>J223/C223*100</f>
        <v>137.22784125731278</v>
      </c>
      <c r="L223" s="54">
        <f t="shared" si="41"/>
        <v>117.96593802810671</v>
      </c>
    </row>
    <row r="224" spans="1:12" ht="32.25" hidden="1" x14ac:dyDescent="0.3">
      <c r="A224" s="40"/>
      <c r="B224" s="20" t="s">
        <v>154</v>
      </c>
      <c r="C224" s="61">
        <v>3203154</v>
      </c>
      <c r="D224" s="60"/>
      <c r="E224" s="60">
        <f t="shared" si="40"/>
        <v>3203154</v>
      </c>
      <c r="F224" s="66"/>
      <c r="G224" s="60">
        <f t="shared" si="43"/>
        <v>3203154</v>
      </c>
      <c r="H224" s="78"/>
      <c r="I224" s="60"/>
      <c r="J224" s="60">
        <f t="shared" si="42"/>
        <v>3203154</v>
      </c>
      <c r="K224" s="53">
        <f t="shared" si="44"/>
        <v>100</v>
      </c>
      <c r="L224" s="53">
        <f t="shared" si="41"/>
        <v>100</v>
      </c>
    </row>
    <row r="225" spans="1:12" x14ac:dyDescent="0.3">
      <c r="A225" s="40"/>
      <c r="B225" s="20" t="s">
        <v>155</v>
      </c>
      <c r="C225" s="61">
        <v>227900</v>
      </c>
      <c r="D225" s="60">
        <v>150000</v>
      </c>
      <c r="E225" s="60">
        <f t="shared" si="40"/>
        <v>377900</v>
      </c>
      <c r="F225" s="66">
        <v>445386.1</v>
      </c>
      <c r="G225" s="60">
        <f t="shared" si="43"/>
        <v>823286.1</v>
      </c>
      <c r="H225" s="78">
        <v>750000</v>
      </c>
      <c r="I225" s="60">
        <f t="shared" ref="I225:I226" si="45">D225+F225+H225</f>
        <v>1345386.1</v>
      </c>
      <c r="J225" s="60">
        <f t="shared" si="42"/>
        <v>1573286.1</v>
      </c>
      <c r="K225" s="53">
        <f t="shared" ref="K225:K226" si="46">J225/C225*100</f>
        <v>690.34054409828877</v>
      </c>
      <c r="L225" s="53">
        <f t="shared" si="41"/>
        <v>191.09834357703843</v>
      </c>
    </row>
    <row r="226" spans="1:12" x14ac:dyDescent="0.3">
      <c r="A226" s="40"/>
      <c r="B226" s="20" t="s">
        <v>156</v>
      </c>
      <c r="C226" s="61">
        <v>253248</v>
      </c>
      <c r="D226" s="60"/>
      <c r="E226" s="60">
        <f t="shared" si="40"/>
        <v>253248</v>
      </c>
      <c r="F226" s="66">
        <v>6200</v>
      </c>
      <c r="G226" s="60">
        <f t="shared" si="43"/>
        <v>259448</v>
      </c>
      <c r="H226" s="78">
        <v>20000</v>
      </c>
      <c r="I226" s="60">
        <f t="shared" si="45"/>
        <v>26200</v>
      </c>
      <c r="J226" s="60">
        <f t="shared" si="42"/>
        <v>279448</v>
      </c>
      <c r="K226" s="53">
        <f t="shared" si="46"/>
        <v>110.34559009350518</v>
      </c>
      <c r="L226" s="53">
        <f t="shared" si="41"/>
        <v>107.70867379975948</v>
      </c>
    </row>
  </sheetData>
  <autoFilter ref="A4:M226">
    <filterColumn colId="7">
      <customFilters>
        <customFilter operator="notEqual" val=" "/>
      </customFilters>
    </filterColumn>
  </autoFilter>
  <mergeCells count="3">
    <mergeCell ref="B1:C1"/>
    <mergeCell ref="A2:L2"/>
    <mergeCell ref="D1:L1"/>
  </mergeCells>
  <hyperlinks>
    <hyperlink ref="B108" r:id="rId1" display="consultantplus://offline/ref=F496DED81B41F57C9C9C6BFCF706217B3FDBF167B74ACB48754EB219BEF9CF7C3815FB69D7A2E5FD9C26585C24O4o6H"/>
  </hyperlinks>
  <pageMargins left="0.51181102362204722" right="0.51181102362204722" top="0.74803149606299213" bottom="0.55118110236220474" header="0.31496062992125984" footer="0.31496062992125984"/>
  <pageSetup paperSize="9" scale="55" fitToHeight="0" orientation="landscape" r:id="rId2"/>
  <headerFooter differentFirst="1" scaleWithDoc="0" alignWithMargins="0">
    <oddHeader>&amp;C&amp;P</oddHeader>
  </headerFooter>
  <rowBreaks count="1" manualBreakCount="1">
    <brk id="14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F25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2021 год</vt:lpstr>
      <vt:lpstr>Лист2</vt:lpstr>
      <vt:lpstr>'2021 год'!OLE_LINK1</vt:lpstr>
      <vt:lpstr>'2021 год'!Заголовки_для_печати</vt:lpstr>
      <vt:lpstr>'2021 год'!Область_печати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Губайдуллина Гульназ Марсилевна</cp:lastModifiedBy>
  <cp:lastPrinted>2021-06-18T06:35:16Z</cp:lastPrinted>
  <dcterms:created xsi:type="dcterms:W3CDTF">2008-09-22T12:52:04Z</dcterms:created>
  <dcterms:modified xsi:type="dcterms:W3CDTF">2021-06-18T06:42:33Z</dcterms:modified>
</cp:coreProperties>
</file>